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3256" windowHeight="9852"/>
  </bookViews>
  <sheets>
    <sheet name="比較表" sheetId="1" r:id="rId1"/>
    <sheet name="住宅ローン償還表" sheetId="2" r:id="rId2"/>
  </sheets>
  <calcPr calcId="125725"/>
</workbook>
</file>

<file path=xl/calcChain.xml><?xml version="1.0" encoding="utf-8"?>
<calcChain xmlns="http://schemas.openxmlformats.org/spreadsheetml/2006/main">
  <c r="C2" i="2"/>
  <c r="C3" s="1"/>
  <c r="C4" s="1"/>
  <c r="U27" i="1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B2" i="2"/>
  <c r="U12" i="1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V9"/>
  <c r="W9" s="1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B17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B16"/>
  <c r="W8"/>
  <c r="B26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W28"/>
  <c r="K23"/>
  <c r="L23"/>
  <c r="M23"/>
  <c r="N23"/>
  <c r="O23"/>
  <c r="P23"/>
  <c r="Q23"/>
  <c r="R23"/>
  <c r="S23"/>
  <c r="T23"/>
  <c r="U23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B15"/>
  <c r="G23"/>
  <c r="H23"/>
  <c r="I23"/>
  <c r="J23"/>
  <c r="B23"/>
  <c r="C23"/>
  <c r="D23"/>
  <c r="E23"/>
  <c r="F23"/>
  <c r="W18"/>
  <c r="V29"/>
  <c r="V4"/>
  <c r="W4" s="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B25"/>
  <c r="B10"/>
  <c r="W27" l="1"/>
  <c r="U29"/>
  <c r="Q29"/>
  <c r="M29"/>
  <c r="E2" i="2"/>
  <c r="W12" i="1"/>
  <c r="D2" i="2"/>
  <c r="N5" i="1" s="1"/>
  <c r="D3" i="2"/>
  <c r="C5"/>
  <c r="D4"/>
  <c r="I29" i="1"/>
  <c r="W17"/>
  <c r="W16"/>
  <c r="W15"/>
  <c r="E29"/>
  <c r="J29"/>
  <c r="F29"/>
  <c r="B29"/>
  <c r="G29"/>
  <c r="R29"/>
  <c r="N29"/>
  <c r="S29"/>
  <c r="O29"/>
  <c r="K29"/>
  <c r="C29"/>
  <c r="H29"/>
  <c r="D29"/>
  <c r="T29"/>
  <c r="P29"/>
  <c r="L29"/>
  <c r="W25"/>
  <c r="W23"/>
  <c r="W26"/>
  <c r="W11"/>
  <c r="W10"/>
  <c r="L5" l="1"/>
  <c r="F2" i="2"/>
  <c r="B3" s="1"/>
  <c r="E3" s="1"/>
  <c r="F3" s="1"/>
  <c r="B4" s="1"/>
  <c r="E4" s="1"/>
  <c r="F4" s="1"/>
  <c r="B5" s="1"/>
  <c r="E5" s="1"/>
  <c r="C5" i="1"/>
  <c r="Q5"/>
  <c r="S5"/>
  <c r="E5"/>
  <c r="G5"/>
  <c r="T5"/>
  <c r="U5"/>
  <c r="B5"/>
  <c r="F5"/>
  <c r="R5"/>
  <c r="I5"/>
  <c r="K5"/>
  <c r="H5"/>
  <c r="J5"/>
  <c r="M5"/>
  <c r="O5"/>
  <c r="P5"/>
  <c r="D5"/>
  <c r="D5" i="2"/>
  <c r="C6"/>
  <c r="W29" i="1"/>
  <c r="F5" i="2" l="1"/>
  <c r="B6" s="1"/>
  <c r="E6" s="1"/>
  <c r="D6"/>
  <c r="C7"/>
  <c r="F6" l="1"/>
  <c r="B7" s="1"/>
  <c r="E7" s="1"/>
  <c r="D7"/>
  <c r="C8"/>
  <c r="F7" l="1"/>
  <c r="B8" s="1"/>
  <c r="E8" s="1"/>
  <c r="D8"/>
  <c r="C9"/>
  <c r="D9" l="1"/>
  <c r="C10"/>
  <c r="F8"/>
  <c r="B9" s="1"/>
  <c r="D10" l="1"/>
  <c r="C11"/>
  <c r="E9"/>
  <c r="F9" s="1"/>
  <c r="B10" s="1"/>
  <c r="E10" l="1"/>
  <c r="F10" s="1"/>
  <c r="B11" s="1"/>
  <c r="D11"/>
  <c r="C12"/>
  <c r="E11" l="1"/>
  <c r="F11" s="1"/>
  <c r="B12" s="1"/>
  <c r="D12"/>
  <c r="C13"/>
  <c r="D13" l="1"/>
  <c r="C14"/>
  <c r="E12"/>
  <c r="F12" s="1"/>
  <c r="B13" s="1"/>
  <c r="B6" i="1" s="1"/>
  <c r="B7" l="1"/>
  <c r="B19" s="1"/>
  <c r="E13" i="2"/>
  <c r="F13" s="1"/>
  <c r="B14" s="1"/>
  <c r="D14"/>
  <c r="C15"/>
  <c r="E14" l="1"/>
  <c r="F14" s="1"/>
  <c r="B15" s="1"/>
  <c r="D15"/>
  <c r="C16"/>
  <c r="E15" l="1"/>
  <c r="F15" s="1"/>
  <c r="B16" s="1"/>
  <c r="D16"/>
  <c r="C17"/>
  <c r="E16" l="1"/>
  <c r="F16" s="1"/>
  <c r="B17" s="1"/>
  <c r="D17"/>
  <c r="C18"/>
  <c r="E17" l="1"/>
  <c r="F17" s="1"/>
  <c r="B18" s="1"/>
  <c r="D18"/>
  <c r="C19"/>
  <c r="E18" l="1"/>
  <c r="F18" s="1"/>
  <c r="B19" s="1"/>
  <c r="D19"/>
  <c r="C20"/>
  <c r="E19" l="1"/>
  <c r="F19" s="1"/>
  <c r="B20" s="1"/>
  <c r="D20"/>
  <c r="C21"/>
  <c r="D21" l="1"/>
  <c r="C22"/>
  <c r="E20"/>
  <c r="F20" s="1"/>
  <c r="B21" s="1"/>
  <c r="E21" l="1"/>
  <c r="F21" s="1"/>
  <c r="B22" s="1"/>
  <c r="D22"/>
  <c r="C23"/>
  <c r="E22" l="1"/>
  <c r="F22" s="1"/>
  <c r="B23" s="1"/>
  <c r="D23"/>
  <c r="C24"/>
  <c r="E23" l="1"/>
  <c r="F23" s="1"/>
  <c r="B24" s="1"/>
  <c r="D24"/>
  <c r="C25"/>
  <c r="E24" l="1"/>
  <c r="F24" s="1"/>
  <c r="B25" s="1"/>
  <c r="C6" i="1" s="1"/>
  <c r="D25" i="2"/>
  <c r="C26"/>
  <c r="C7" i="1" l="1"/>
  <c r="C19" s="1"/>
  <c r="E25" i="2"/>
  <c r="F25" s="1"/>
  <c r="B26" s="1"/>
  <c r="D26"/>
  <c r="C27"/>
  <c r="E26" l="1"/>
  <c r="F26" s="1"/>
  <c r="B27" s="1"/>
  <c r="D27"/>
  <c r="C28"/>
  <c r="E27" l="1"/>
  <c r="F27" s="1"/>
  <c r="B28" s="1"/>
  <c r="D28"/>
  <c r="C29"/>
  <c r="E28" l="1"/>
  <c r="F28" s="1"/>
  <c r="B29" s="1"/>
  <c r="D29"/>
  <c r="C30"/>
  <c r="E29" l="1"/>
  <c r="F29" s="1"/>
  <c r="B30" s="1"/>
  <c r="D30"/>
  <c r="C31"/>
  <c r="E30" l="1"/>
  <c r="F30" s="1"/>
  <c r="B31" s="1"/>
  <c r="D31"/>
  <c r="C32"/>
  <c r="E31" l="1"/>
  <c r="F31" s="1"/>
  <c r="B32" s="1"/>
  <c r="D32"/>
  <c r="C33"/>
  <c r="E32" l="1"/>
  <c r="F32" s="1"/>
  <c r="B33" s="1"/>
  <c r="D33"/>
  <c r="C34"/>
  <c r="E33" l="1"/>
  <c r="F33" s="1"/>
  <c r="B34" s="1"/>
  <c r="D34"/>
  <c r="C35"/>
  <c r="E34" l="1"/>
  <c r="F34" s="1"/>
  <c r="B35" s="1"/>
  <c r="D35"/>
  <c r="C36"/>
  <c r="E35" l="1"/>
  <c r="F35" s="1"/>
  <c r="B36" s="1"/>
  <c r="D36"/>
  <c r="C37"/>
  <c r="E36" l="1"/>
  <c r="F36" s="1"/>
  <c r="B37" s="1"/>
  <c r="D6" i="1" s="1"/>
  <c r="D37" i="2"/>
  <c r="C38"/>
  <c r="D7" i="1" l="1"/>
  <c r="D19" s="1"/>
  <c r="E37" i="2"/>
  <c r="F37" s="1"/>
  <c r="B38" s="1"/>
  <c r="D38"/>
  <c r="C39"/>
  <c r="E38" l="1"/>
  <c r="F38" s="1"/>
  <c r="B39" s="1"/>
  <c r="D39"/>
  <c r="C40"/>
  <c r="E39" l="1"/>
  <c r="F39" s="1"/>
  <c r="B40" s="1"/>
  <c r="D40"/>
  <c r="C41"/>
  <c r="E40" l="1"/>
  <c r="F40" s="1"/>
  <c r="B41" s="1"/>
  <c r="D41"/>
  <c r="C42"/>
  <c r="E41" l="1"/>
  <c r="F41" s="1"/>
  <c r="B42" s="1"/>
  <c r="D42"/>
  <c r="C43"/>
  <c r="E42" l="1"/>
  <c r="F42" s="1"/>
  <c r="B43" s="1"/>
  <c r="D43"/>
  <c r="C44"/>
  <c r="E43" l="1"/>
  <c r="F43" s="1"/>
  <c r="B44" s="1"/>
  <c r="D44"/>
  <c r="C45"/>
  <c r="E44" l="1"/>
  <c r="F44" s="1"/>
  <c r="B45" s="1"/>
  <c r="D45"/>
  <c r="C46"/>
  <c r="E45" l="1"/>
  <c r="F45" s="1"/>
  <c r="B46" s="1"/>
  <c r="D46"/>
  <c r="C47"/>
  <c r="E46" l="1"/>
  <c r="F46" s="1"/>
  <c r="B47" s="1"/>
  <c r="D47"/>
  <c r="C48"/>
  <c r="E47" l="1"/>
  <c r="F47" s="1"/>
  <c r="B48" s="1"/>
  <c r="D48"/>
  <c r="C49"/>
  <c r="E48" l="1"/>
  <c r="F48" s="1"/>
  <c r="B49" s="1"/>
  <c r="E6" i="1" s="1"/>
  <c r="D49" i="2"/>
  <c r="C50"/>
  <c r="E7" i="1" l="1"/>
  <c r="E19" s="1"/>
  <c r="E49" i="2"/>
  <c r="F49" s="1"/>
  <c r="B50" s="1"/>
  <c r="D50"/>
  <c r="C51"/>
  <c r="E50" l="1"/>
  <c r="F50" s="1"/>
  <c r="B51" s="1"/>
  <c r="D51"/>
  <c r="C52"/>
  <c r="E51" l="1"/>
  <c r="F51" s="1"/>
  <c r="B52" s="1"/>
  <c r="D52"/>
  <c r="C53"/>
  <c r="E52" l="1"/>
  <c r="F52" s="1"/>
  <c r="B53" s="1"/>
  <c r="D53"/>
  <c r="C54"/>
  <c r="E53" l="1"/>
  <c r="F53" s="1"/>
  <c r="B54" s="1"/>
  <c r="D54"/>
  <c r="C55"/>
  <c r="E54" l="1"/>
  <c r="F54" s="1"/>
  <c r="B55" s="1"/>
  <c r="D55"/>
  <c r="C56"/>
  <c r="E55" l="1"/>
  <c r="F55" s="1"/>
  <c r="B56" s="1"/>
  <c r="D56"/>
  <c r="C57"/>
  <c r="E56" l="1"/>
  <c r="F56" s="1"/>
  <c r="B57" s="1"/>
  <c r="D57"/>
  <c r="C58"/>
  <c r="E57" l="1"/>
  <c r="F57" s="1"/>
  <c r="B58" s="1"/>
  <c r="D58"/>
  <c r="C59"/>
  <c r="E58" l="1"/>
  <c r="F58" s="1"/>
  <c r="B59" s="1"/>
  <c r="D59"/>
  <c r="C60"/>
  <c r="E59" l="1"/>
  <c r="F59" s="1"/>
  <c r="B60" s="1"/>
  <c r="D60"/>
  <c r="C61"/>
  <c r="E60" l="1"/>
  <c r="F60" s="1"/>
  <c r="B61" s="1"/>
  <c r="F6" i="1" s="1"/>
  <c r="D61" i="2"/>
  <c r="C62"/>
  <c r="F7" i="1" l="1"/>
  <c r="F19" s="1"/>
  <c r="E61" i="2"/>
  <c r="F61" s="1"/>
  <c r="B62" s="1"/>
  <c r="D62"/>
  <c r="C63"/>
  <c r="E62" l="1"/>
  <c r="F62" s="1"/>
  <c r="B63" s="1"/>
  <c r="D63"/>
  <c r="C64"/>
  <c r="E63" l="1"/>
  <c r="F63" s="1"/>
  <c r="B64" s="1"/>
  <c r="D64"/>
  <c r="C65"/>
  <c r="E64" l="1"/>
  <c r="F64" s="1"/>
  <c r="B65" s="1"/>
  <c r="D65"/>
  <c r="C66"/>
  <c r="E65" l="1"/>
  <c r="F65" s="1"/>
  <c r="B66" s="1"/>
  <c r="D66"/>
  <c r="C67"/>
  <c r="E66" l="1"/>
  <c r="F66" s="1"/>
  <c r="B67" s="1"/>
  <c r="D67"/>
  <c r="C68"/>
  <c r="E67" l="1"/>
  <c r="F67" s="1"/>
  <c r="B68" s="1"/>
  <c r="D68"/>
  <c r="C69"/>
  <c r="E68" l="1"/>
  <c r="F68" s="1"/>
  <c r="B69" s="1"/>
  <c r="D69"/>
  <c r="C70"/>
  <c r="E69" l="1"/>
  <c r="F69" s="1"/>
  <c r="B70" s="1"/>
  <c r="D70"/>
  <c r="C71"/>
  <c r="E70" l="1"/>
  <c r="F70" s="1"/>
  <c r="B71" s="1"/>
  <c r="D71"/>
  <c r="C72"/>
  <c r="E71" l="1"/>
  <c r="F71" s="1"/>
  <c r="B72" s="1"/>
  <c r="D72"/>
  <c r="C73"/>
  <c r="E72" l="1"/>
  <c r="F72" s="1"/>
  <c r="B73" s="1"/>
  <c r="G6" i="1" s="1"/>
  <c r="D73" i="2"/>
  <c r="C74"/>
  <c r="G7" i="1" l="1"/>
  <c r="G19" s="1"/>
  <c r="E73" i="2"/>
  <c r="F73" s="1"/>
  <c r="B74" s="1"/>
  <c r="D74"/>
  <c r="C75"/>
  <c r="E74" l="1"/>
  <c r="F74" s="1"/>
  <c r="B75" s="1"/>
  <c r="D75"/>
  <c r="C76"/>
  <c r="E75" l="1"/>
  <c r="F75" s="1"/>
  <c r="B76" s="1"/>
  <c r="D76"/>
  <c r="C77"/>
  <c r="E76" l="1"/>
  <c r="F76" s="1"/>
  <c r="B77" s="1"/>
  <c r="D77"/>
  <c r="C78"/>
  <c r="E77" l="1"/>
  <c r="F77" s="1"/>
  <c r="B78" s="1"/>
  <c r="D78"/>
  <c r="C79"/>
  <c r="E78" l="1"/>
  <c r="F78" s="1"/>
  <c r="B79" s="1"/>
  <c r="D79"/>
  <c r="C80"/>
  <c r="E79" l="1"/>
  <c r="F79" s="1"/>
  <c r="B80" s="1"/>
  <c r="D80"/>
  <c r="C81"/>
  <c r="E80" l="1"/>
  <c r="F80" s="1"/>
  <c r="B81" s="1"/>
  <c r="D81"/>
  <c r="C82"/>
  <c r="E81" l="1"/>
  <c r="F81" s="1"/>
  <c r="B82" s="1"/>
  <c r="D82"/>
  <c r="C83"/>
  <c r="E82" l="1"/>
  <c r="F82" s="1"/>
  <c r="B83" s="1"/>
  <c r="D83"/>
  <c r="C84"/>
  <c r="E83" l="1"/>
  <c r="F83" s="1"/>
  <c r="B84" s="1"/>
  <c r="D84"/>
  <c r="C85"/>
  <c r="E84" l="1"/>
  <c r="F84" s="1"/>
  <c r="B85" s="1"/>
  <c r="H6" i="1" s="1"/>
  <c r="D85" i="2"/>
  <c r="C86"/>
  <c r="H7" i="1" l="1"/>
  <c r="H19" s="1"/>
  <c r="E85" i="2"/>
  <c r="F85" s="1"/>
  <c r="B86" s="1"/>
  <c r="D86"/>
  <c r="C87"/>
  <c r="E86" l="1"/>
  <c r="F86" s="1"/>
  <c r="B87" s="1"/>
  <c r="D87"/>
  <c r="C88"/>
  <c r="E87" l="1"/>
  <c r="F87" s="1"/>
  <c r="B88" s="1"/>
  <c r="D88"/>
  <c r="C89"/>
  <c r="E88" l="1"/>
  <c r="F88" s="1"/>
  <c r="B89" s="1"/>
  <c r="D89"/>
  <c r="C90"/>
  <c r="E89" l="1"/>
  <c r="F89" s="1"/>
  <c r="B90" s="1"/>
  <c r="D90"/>
  <c r="C91"/>
  <c r="E90" l="1"/>
  <c r="F90" s="1"/>
  <c r="B91" s="1"/>
  <c r="D91"/>
  <c r="C92"/>
  <c r="E91" l="1"/>
  <c r="F91" s="1"/>
  <c r="B92" s="1"/>
  <c r="D92"/>
  <c r="C93"/>
  <c r="E92" l="1"/>
  <c r="F92" s="1"/>
  <c r="B93" s="1"/>
  <c r="D93"/>
  <c r="C94"/>
  <c r="E93" l="1"/>
  <c r="F93" s="1"/>
  <c r="B94" s="1"/>
  <c r="D94"/>
  <c r="C95"/>
  <c r="E94" l="1"/>
  <c r="F94" s="1"/>
  <c r="B95" s="1"/>
  <c r="D95"/>
  <c r="C96"/>
  <c r="E95" l="1"/>
  <c r="F95" s="1"/>
  <c r="B96" s="1"/>
  <c r="D96"/>
  <c r="C97"/>
  <c r="E96" l="1"/>
  <c r="F96" s="1"/>
  <c r="B97" s="1"/>
  <c r="I6" i="1" s="1"/>
  <c r="D97" i="2"/>
  <c r="C98"/>
  <c r="I7" i="1" l="1"/>
  <c r="I19" s="1"/>
  <c r="E97" i="2"/>
  <c r="F97" s="1"/>
  <c r="B98" s="1"/>
  <c r="D98"/>
  <c r="C99"/>
  <c r="E98" l="1"/>
  <c r="F98" s="1"/>
  <c r="B99" s="1"/>
  <c r="D99"/>
  <c r="C100"/>
  <c r="E99" l="1"/>
  <c r="F99" s="1"/>
  <c r="B100" s="1"/>
  <c r="D100"/>
  <c r="C101"/>
  <c r="E100" l="1"/>
  <c r="F100" s="1"/>
  <c r="B101" s="1"/>
  <c r="D101"/>
  <c r="C102"/>
  <c r="E101" l="1"/>
  <c r="F101" s="1"/>
  <c r="B102" s="1"/>
  <c r="D102"/>
  <c r="C103"/>
  <c r="E102" l="1"/>
  <c r="F102" s="1"/>
  <c r="B103" s="1"/>
  <c r="D103"/>
  <c r="C104"/>
  <c r="E103" l="1"/>
  <c r="F103" s="1"/>
  <c r="B104" s="1"/>
  <c r="D104"/>
  <c r="C105"/>
  <c r="E104" l="1"/>
  <c r="F104" s="1"/>
  <c r="B105" s="1"/>
  <c r="D105"/>
  <c r="C106"/>
  <c r="E105" l="1"/>
  <c r="F105" s="1"/>
  <c r="B106" s="1"/>
  <c r="D106"/>
  <c r="C107"/>
  <c r="E106" l="1"/>
  <c r="F106" s="1"/>
  <c r="B107" s="1"/>
  <c r="D107"/>
  <c r="C108"/>
  <c r="E107" l="1"/>
  <c r="F107" s="1"/>
  <c r="B108" s="1"/>
  <c r="D108"/>
  <c r="C109"/>
  <c r="E108" l="1"/>
  <c r="F108" s="1"/>
  <c r="B109" s="1"/>
  <c r="J6" i="1" s="1"/>
  <c r="D109" i="2"/>
  <c r="C110"/>
  <c r="J7" i="1" l="1"/>
  <c r="J19" s="1"/>
  <c r="E109" i="2"/>
  <c r="F109" s="1"/>
  <c r="B110" s="1"/>
  <c r="D110"/>
  <c r="C111"/>
  <c r="E110" l="1"/>
  <c r="F110" s="1"/>
  <c r="B111" s="1"/>
  <c r="D111"/>
  <c r="C112"/>
  <c r="E111" l="1"/>
  <c r="F111" s="1"/>
  <c r="B112" s="1"/>
  <c r="D112"/>
  <c r="C113"/>
  <c r="D113" l="1"/>
  <c r="C114"/>
  <c r="E112"/>
  <c r="F112" s="1"/>
  <c r="B113" s="1"/>
  <c r="D114" l="1"/>
  <c r="C115"/>
  <c r="E113"/>
  <c r="F113" s="1"/>
  <c r="B114" s="1"/>
  <c r="E114" l="1"/>
  <c r="F114" s="1"/>
  <c r="B115" s="1"/>
  <c r="D115"/>
  <c r="C116"/>
  <c r="E115" l="1"/>
  <c r="F115" s="1"/>
  <c r="B116" s="1"/>
  <c r="D116"/>
  <c r="C117"/>
  <c r="E116" l="1"/>
  <c r="F116" s="1"/>
  <c r="B117" s="1"/>
  <c r="D117"/>
  <c r="C118"/>
  <c r="E117" l="1"/>
  <c r="F117" s="1"/>
  <c r="B118" s="1"/>
  <c r="D118"/>
  <c r="C119"/>
  <c r="E118" l="1"/>
  <c r="F118" s="1"/>
  <c r="B119" s="1"/>
  <c r="D119"/>
  <c r="C120"/>
  <c r="E119" l="1"/>
  <c r="F119" s="1"/>
  <c r="B120" s="1"/>
  <c r="D120"/>
  <c r="C121"/>
  <c r="E120" l="1"/>
  <c r="F120" s="1"/>
  <c r="B121" s="1"/>
  <c r="K6" i="1" s="1"/>
  <c r="D121" i="2"/>
  <c r="C122"/>
  <c r="K7" i="1" l="1"/>
  <c r="W7" s="1"/>
  <c r="E121" i="2"/>
  <c r="F121" s="1"/>
  <c r="B122" s="1"/>
  <c r="D122"/>
  <c r="C123"/>
  <c r="K19" i="1" l="1"/>
  <c r="E122" i="2"/>
  <c r="F122" s="1"/>
  <c r="B123" s="1"/>
  <c r="D123"/>
  <c r="C124"/>
  <c r="E123" l="1"/>
  <c r="F123" s="1"/>
  <c r="B124" s="1"/>
  <c r="D124"/>
  <c r="C125"/>
  <c r="E124" l="1"/>
  <c r="F124" s="1"/>
  <c r="B125" s="1"/>
  <c r="D125"/>
  <c r="C126"/>
  <c r="E125" l="1"/>
  <c r="F125" s="1"/>
  <c r="B126" s="1"/>
  <c r="D126"/>
  <c r="C127"/>
  <c r="E126" l="1"/>
  <c r="F126" s="1"/>
  <c r="B127" s="1"/>
  <c r="D127"/>
  <c r="C128"/>
  <c r="E127" l="1"/>
  <c r="F127" s="1"/>
  <c r="B128" s="1"/>
  <c r="D128"/>
  <c r="C129"/>
  <c r="E128" l="1"/>
  <c r="F128" s="1"/>
  <c r="B129" s="1"/>
  <c r="D129"/>
  <c r="C130"/>
  <c r="E129" l="1"/>
  <c r="F129" s="1"/>
  <c r="B130" s="1"/>
  <c r="D130"/>
  <c r="C131"/>
  <c r="E130" l="1"/>
  <c r="F130" s="1"/>
  <c r="B131" s="1"/>
  <c r="D131"/>
  <c r="C132"/>
  <c r="E131" l="1"/>
  <c r="F131" s="1"/>
  <c r="B132" s="1"/>
  <c r="D132"/>
  <c r="C133"/>
  <c r="E132" l="1"/>
  <c r="F132" s="1"/>
  <c r="B133" s="1"/>
  <c r="L6" i="1" s="1"/>
  <c r="L19" s="1"/>
  <c r="D133" i="2"/>
  <c r="C134"/>
  <c r="E133" l="1"/>
  <c r="F133" s="1"/>
  <c r="B134" s="1"/>
  <c r="D134"/>
  <c r="C135"/>
  <c r="E134" l="1"/>
  <c r="F134" s="1"/>
  <c r="B135" s="1"/>
  <c r="D135"/>
  <c r="C136"/>
  <c r="E135" l="1"/>
  <c r="F135" s="1"/>
  <c r="B136" s="1"/>
  <c r="D136"/>
  <c r="C137"/>
  <c r="E136" l="1"/>
  <c r="F136" s="1"/>
  <c r="B137" s="1"/>
  <c r="D137"/>
  <c r="C138"/>
  <c r="E137" l="1"/>
  <c r="F137" s="1"/>
  <c r="B138" s="1"/>
  <c r="D138"/>
  <c r="C139"/>
  <c r="E138" l="1"/>
  <c r="F138" s="1"/>
  <c r="B139" s="1"/>
  <c r="D139"/>
  <c r="C140"/>
  <c r="E139" l="1"/>
  <c r="F139" s="1"/>
  <c r="B140" s="1"/>
  <c r="D140"/>
  <c r="C141"/>
  <c r="E140" l="1"/>
  <c r="F140" s="1"/>
  <c r="B141" s="1"/>
  <c r="D141"/>
  <c r="C142"/>
  <c r="E141" l="1"/>
  <c r="F141" s="1"/>
  <c r="B142" s="1"/>
  <c r="D142"/>
  <c r="C143"/>
  <c r="E142" l="1"/>
  <c r="F142" s="1"/>
  <c r="B143" s="1"/>
  <c r="D143"/>
  <c r="C144"/>
  <c r="E143" l="1"/>
  <c r="F143" s="1"/>
  <c r="B144" s="1"/>
  <c r="D144"/>
  <c r="C145"/>
  <c r="E144" l="1"/>
  <c r="F144" s="1"/>
  <c r="B145" s="1"/>
  <c r="M6" i="1" s="1"/>
  <c r="M19" s="1"/>
  <c r="D145" i="2"/>
  <c r="C146"/>
  <c r="E145" l="1"/>
  <c r="F145" s="1"/>
  <c r="B146" s="1"/>
  <c r="D146"/>
  <c r="C147"/>
  <c r="E146" l="1"/>
  <c r="F146" s="1"/>
  <c r="B147" s="1"/>
  <c r="D147"/>
  <c r="C148"/>
  <c r="E147" l="1"/>
  <c r="F147" s="1"/>
  <c r="B148" s="1"/>
  <c r="D148"/>
  <c r="C149"/>
  <c r="E148" l="1"/>
  <c r="F148" s="1"/>
  <c r="B149" s="1"/>
  <c r="D149"/>
  <c r="C150"/>
  <c r="E149" l="1"/>
  <c r="F149" s="1"/>
  <c r="B150" s="1"/>
  <c r="D150"/>
  <c r="C151"/>
  <c r="E150" l="1"/>
  <c r="F150" s="1"/>
  <c r="B151" s="1"/>
  <c r="D151"/>
  <c r="C152"/>
  <c r="E151" l="1"/>
  <c r="F151" s="1"/>
  <c r="B152" s="1"/>
  <c r="D152"/>
  <c r="C153"/>
  <c r="E152" l="1"/>
  <c r="F152" s="1"/>
  <c r="B153" s="1"/>
  <c r="D153"/>
  <c r="C154"/>
  <c r="E153" l="1"/>
  <c r="F153" s="1"/>
  <c r="B154" s="1"/>
  <c r="D154"/>
  <c r="C155"/>
  <c r="E154" l="1"/>
  <c r="F154" s="1"/>
  <c r="B155" s="1"/>
  <c r="C156"/>
  <c r="D155"/>
  <c r="E155" l="1"/>
  <c r="F155" s="1"/>
  <c r="B156" s="1"/>
  <c r="D156"/>
  <c r="C157"/>
  <c r="E156" l="1"/>
  <c r="F156" s="1"/>
  <c r="B157" s="1"/>
  <c r="N6" i="1" s="1"/>
  <c r="N19" s="1"/>
  <c r="C158" i="2"/>
  <c r="D157"/>
  <c r="E157" l="1"/>
  <c r="F157" s="1"/>
  <c r="B158" s="1"/>
  <c r="D158"/>
  <c r="C159"/>
  <c r="E158" l="1"/>
  <c r="F158" s="1"/>
  <c r="B159" s="1"/>
  <c r="D159"/>
  <c r="C160"/>
  <c r="E159" l="1"/>
  <c r="F159" s="1"/>
  <c r="B160" s="1"/>
  <c r="D160"/>
  <c r="C161"/>
  <c r="E160" l="1"/>
  <c r="F160" s="1"/>
  <c r="B161" s="1"/>
  <c r="D161"/>
  <c r="C162"/>
  <c r="E161" l="1"/>
  <c r="F161" s="1"/>
  <c r="B162" s="1"/>
  <c r="D162"/>
  <c r="C163"/>
  <c r="E162" l="1"/>
  <c r="F162" s="1"/>
  <c r="B163" s="1"/>
  <c r="C164"/>
  <c r="D163"/>
  <c r="E163" l="1"/>
  <c r="F163" s="1"/>
  <c r="B164" s="1"/>
  <c r="D164"/>
  <c r="C165"/>
  <c r="E164" l="1"/>
  <c r="F164" s="1"/>
  <c r="B165" s="1"/>
  <c r="C166"/>
  <c r="D165"/>
  <c r="E165" l="1"/>
  <c r="F165" s="1"/>
  <c r="B166" s="1"/>
  <c r="D166"/>
  <c r="C167"/>
  <c r="E166" l="1"/>
  <c r="F166" s="1"/>
  <c r="B167" s="1"/>
  <c r="D167"/>
  <c r="C168"/>
  <c r="E167" l="1"/>
  <c r="F167" s="1"/>
  <c r="B168" s="1"/>
  <c r="D168"/>
  <c r="C169"/>
  <c r="E168" l="1"/>
  <c r="F168" s="1"/>
  <c r="B169" s="1"/>
  <c r="O6" i="1" s="1"/>
  <c r="O19" s="1"/>
  <c r="D169" i="2"/>
  <c r="C170"/>
  <c r="E169" l="1"/>
  <c r="F169" s="1"/>
  <c r="B170" s="1"/>
  <c r="D170"/>
  <c r="C171"/>
  <c r="E170" l="1"/>
  <c r="F170" s="1"/>
  <c r="B171" s="1"/>
  <c r="C172"/>
  <c r="D171"/>
  <c r="E171" l="1"/>
  <c r="F171" s="1"/>
  <c r="B172" s="1"/>
  <c r="D172"/>
  <c r="C173"/>
  <c r="E172" l="1"/>
  <c r="F172" s="1"/>
  <c r="B173" s="1"/>
  <c r="C174"/>
  <c r="D173"/>
  <c r="E173" l="1"/>
  <c r="F173" s="1"/>
  <c r="B174" s="1"/>
  <c r="D174"/>
  <c r="C175"/>
  <c r="E174" l="1"/>
  <c r="F174" s="1"/>
  <c r="B175" s="1"/>
  <c r="D175"/>
  <c r="C176"/>
  <c r="E175" l="1"/>
  <c r="F175" s="1"/>
  <c r="B176" s="1"/>
  <c r="D176"/>
  <c r="C177"/>
  <c r="E176" l="1"/>
  <c r="F176" s="1"/>
  <c r="B177" s="1"/>
  <c r="D177"/>
  <c r="C178"/>
  <c r="E177" l="1"/>
  <c r="F177" s="1"/>
  <c r="B178" s="1"/>
  <c r="D178"/>
  <c r="C179"/>
  <c r="E178" l="1"/>
  <c r="F178" s="1"/>
  <c r="B179" s="1"/>
  <c r="C180"/>
  <c r="D179"/>
  <c r="E179" l="1"/>
  <c r="F179" s="1"/>
  <c r="B180" s="1"/>
  <c r="D180"/>
  <c r="C181"/>
  <c r="E180" l="1"/>
  <c r="F180" s="1"/>
  <c r="B181" s="1"/>
  <c r="P6" i="1" s="1"/>
  <c r="P19" s="1"/>
  <c r="C182" i="2"/>
  <c r="D181"/>
  <c r="E181" l="1"/>
  <c r="F181" s="1"/>
  <c r="B182" s="1"/>
  <c r="D182"/>
  <c r="C183"/>
  <c r="E182" l="1"/>
  <c r="F182" s="1"/>
  <c r="B183" s="1"/>
  <c r="D183"/>
  <c r="C184"/>
  <c r="E183" l="1"/>
  <c r="F183" s="1"/>
  <c r="B184" s="1"/>
  <c r="D184"/>
  <c r="C185"/>
  <c r="E184" l="1"/>
  <c r="F184" s="1"/>
  <c r="B185" s="1"/>
  <c r="D185"/>
  <c r="C186"/>
  <c r="E185" l="1"/>
  <c r="F185" s="1"/>
  <c r="B186" s="1"/>
  <c r="D186"/>
  <c r="C187"/>
  <c r="E186" l="1"/>
  <c r="F186" s="1"/>
  <c r="B187" s="1"/>
  <c r="C188"/>
  <c r="D187"/>
  <c r="E187" l="1"/>
  <c r="F187" s="1"/>
  <c r="B188" s="1"/>
  <c r="D188"/>
  <c r="C189"/>
  <c r="E188" l="1"/>
  <c r="F188" s="1"/>
  <c r="B189" s="1"/>
  <c r="C190"/>
  <c r="D189"/>
  <c r="E189" l="1"/>
  <c r="F189" s="1"/>
  <c r="B190" s="1"/>
  <c r="D190"/>
  <c r="C191"/>
  <c r="E190" l="1"/>
  <c r="F190" s="1"/>
  <c r="B191" s="1"/>
  <c r="D191"/>
  <c r="C192"/>
  <c r="E191" l="1"/>
  <c r="F191" s="1"/>
  <c r="B192" s="1"/>
  <c r="D192"/>
  <c r="C193"/>
  <c r="E192" l="1"/>
  <c r="F192" s="1"/>
  <c r="B193" s="1"/>
  <c r="Q6" i="1" s="1"/>
  <c r="Q19" s="1"/>
  <c r="D193" i="2"/>
  <c r="C194"/>
  <c r="E193" l="1"/>
  <c r="F193" s="1"/>
  <c r="B194" s="1"/>
  <c r="D194"/>
  <c r="C195"/>
  <c r="E194" l="1"/>
  <c r="F194" s="1"/>
  <c r="B195" s="1"/>
  <c r="C196"/>
  <c r="D195"/>
  <c r="E195" l="1"/>
  <c r="F195" s="1"/>
  <c r="B196" s="1"/>
  <c r="D196"/>
  <c r="C197"/>
  <c r="E196" l="1"/>
  <c r="F196" s="1"/>
  <c r="B197" s="1"/>
  <c r="C198"/>
  <c r="D197"/>
  <c r="E197" l="1"/>
  <c r="F197" s="1"/>
  <c r="B198" s="1"/>
  <c r="D198"/>
  <c r="C199"/>
  <c r="E198" l="1"/>
  <c r="F198" s="1"/>
  <c r="B199" s="1"/>
  <c r="D199"/>
  <c r="C200"/>
  <c r="E199" l="1"/>
  <c r="F199" s="1"/>
  <c r="B200" s="1"/>
  <c r="D200"/>
  <c r="C201"/>
  <c r="E200" l="1"/>
  <c r="F200" s="1"/>
  <c r="B201" s="1"/>
  <c r="D201"/>
  <c r="C202"/>
  <c r="E201" l="1"/>
  <c r="F201" s="1"/>
  <c r="B202" s="1"/>
  <c r="D202"/>
  <c r="C203"/>
  <c r="E202" l="1"/>
  <c r="F202" s="1"/>
  <c r="B203" s="1"/>
  <c r="C204"/>
  <c r="D203"/>
  <c r="E203" l="1"/>
  <c r="F203" s="1"/>
  <c r="B204" s="1"/>
  <c r="D204"/>
  <c r="C205"/>
  <c r="E204" l="1"/>
  <c r="F204" s="1"/>
  <c r="B205" s="1"/>
  <c r="R6" i="1" s="1"/>
  <c r="R19" s="1"/>
  <c r="C206" i="2"/>
  <c r="D205"/>
  <c r="E205" l="1"/>
  <c r="F205" s="1"/>
  <c r="B206" s="1"/>
  <c r="D206"/>
  <c r="C207"/>
  <c r="E206" l="1"/>
  <c r="F206" s="1"/>
  <c r="B207" s="1"/>
  <c r="D207"/>
  <c r="C208"/>
  <c r="E207" l="1"/>
  <c r="F207" s="1"/>
  <c r="B208" s="1"/>
  <c r="D208"/>
  <c r="C209"/>
  <c r="E208" l="1"/>
  <c r="F208" s="1"/>
  <c r="B209" s="1"/>
  <c r="D209"/>
  <c r="C210"/>
  <c r="E209" l="1"/>
  <c r="F209" s="1"/>
  <c r="B210" s="1"/>
  <c r="D210"/>
  <c r="C211"/>
  <c r="E210" l="1"/>
  <c r="F210" s="1"/>
  <c r="B211" s="1"/>
  <c r="D211"/>
  <c r="C212"/>
  <c r="E211" l="1"/>
  <c r="F211" s="1"/>
  <c r="B212" s="1"/>
  <c r="D212"/>
  <c r="C213"/>
  <c r="E212" l="1"/>
  <c r="F212" s="1"/>
  <c r="B213" s="1"/>
  <c r="D213"/>
  <c r="C214"/>
  <c r="E213" l="1"/>
  <c r="F213" s="1"/>
  <c r="B214" s="1"/>
  <c r="D214"/>
  <c r="C215"/>
  <c r="E214" l="1"/>
  <c r="F214" s="1"/>
  <c r="B215" s="1"/>
  <c r="D215"/>
  <c r="C216"/>
  <c r="E215" l="1"/>
  <c r="F215" s="1"/>
  <c r="B216" s="1"/>
  <c r="D216"/>
  <c r="C217"/>
  <c r="E216" l="1"/>
  <c r="F216" s="1"/>
  <c r="B217" s="1"/>
  <c r="S6" i="1" s="1"/>
  <c r="S19" s="1"/>
  <c r="D217" i="2"/>
  <c r="C218"/>
  <c r="E217" l="1"/>
  <c r="F217" s="1"/>
  <c r="B218" s="1"/>
  <c r="D218"/>
  <c r="C219"/>
  <c r="E218" l="1"/>
  <c r="F218" s="1"/>
  <c r="B219" s="1"/>
  <c r="D219"/>
  <c r="C220"/>
  <c r="E219" l="1"/>
  <c r="F219" s="1"/>
  <c r="B220" s="1"/>
  <c r="D220"/>
  <c r="C221"/>
  <c r="E220" l="1"/>
  <c r="F220" s="1"/>
  <c r="B221" s="1"/>
  <c r="D221"/>
  <c r="C222"/>
  <c r="E221" l="1"/>
  <c r="F221" s="1"/>
  <c r="B222" s="1"/>
  <c r="D222"/>
  <c r="C223"/>
  <c r="E222" l="1"/>
  <c r="F222" s="1"/>
  <c r="B223" s="1"/>
  <c r="D223"/>
  <c r="C224"/>
  <c r="E223" l="1"/>
  <c r="F223" s="1"/>
  <c r="B224" s="1"/>
  <c r="D224"/>
  <c r="C225"/>
  <c r="E224" l="1"/>
  <c r="F224" s="1"/>
  <c r="B225" s="1"/>
  <c r="D225"/>
  <c r="C226"/>
  <c r="E225" l="1"/>
  <c r="F225" s="1"/>
  <c r="B226" s="1"/>
  <c r="D226"/>
  <c r="C227"/>
  <c r="E226" l="1"/>
  <c r="F226" s="1"/>
  <c r="B227" s="1"/>
  <c r="D227"/>
  <c r="C228"/>
  <c r="E227" l="1"/>
  <c r="F227" s="1"/>
  <c r="B228" s="1"/>
  <c r="D228"/>
  <c r="C229"/>
  <c r="E228" l="1"/>
  <c r="F228" s="1"/>
  <c r="B229" s="1"/>
  <c r="T6" i="1" s="1"/>
  <c r="T19" s="1"/>
  <c r="D229" i="2"/>
  <c r="C230"/>
  <c r="E229" l="1"/>
  <c r="F229" s="1"/>
  <c r="B230" s="1"/>
  <c r="D230"/>
  <c r="C231"/>
  <c r="E230" l="1"/>
  <c r="F230" s="1"/>
  <c r="B231" s="1"/>
  <c r="D231"/>
  <c r="C232"/>
  <c r="E231" l="1"/>
  <c r="F231" s="1"/>
  <c r="B232" s="1"/>
  <c r="D232"/>
  <c r="C233"/>
  <c r="E232" l="1"/>
  <c r="F232" s="1"/>
  <c r="B233" s="1"/>
  <c r="D233"/>
  <c r="C234"/>
  <c r="E233" l="1"/>
  <c r="F233" s="1"/>
  <c r="B234" s="1"/>
  <c r="D234"/>
  <c r="C235"/>
  <c r="E234" l="1"/>
  <c r="F234" s="1"/>
  <c r="B235" s="1"/>
  <c r="D235"/>
  <c r="C236"/>
  <c r="E235" l="1"/>
  <c r="F235" s="1"/>
  <c r="B236" s="1"/>
  <c r="D236"/>
  <c r="C237"/>
  <c r="E236" l="1"/>
  <c r="F236" s="1"/>
  <c r="B237" s="1"/>
  <c r="D237"/>
  <c r="C238"/>
  <c r="E237" l="1"/>
  <c r="F237" s="1"/>
  <c r="B238" s="1"/>
  <c r="D238"/>
  <c r="C239"/>
  <c r="E238" l="1"/>
  <c r="F238" s="1"/>
  <c r="B239" s="1"/>
  <c r="D239"/>
  <c r="C240"/>
  <c r="E239" l="1"/>
  <c r="F239" s="1"/>
  <c r="B240" s="1"/>
  <c r="D240"/>
  <c r="C241"/>
  <c r="E240" l="1"/>
  <c r="F240" s="1"/>
  <c r="B241" s="1"/>
  <c r="U6" i="1" s="1"/>
  <c r="D241" i="2"/>
  <c r="C242"/>
  <c r="V5" i="1" l="1"/>
  <c r="U19"/>
  <c r="E241" i="2"/>
  <c r="F241" s="1"/>
  <c r="B242" s="1"/>
  <c r="D242"/>
  <c r="C243"/>
  <c r="V19" i="1" l="1"/>
  <c r="W19" s="1"/>
  <c r="W5"/>
  <c r="E242" i="2"/>
  <c r="F242" s="1"/>
  <c r="B243" s="1"/>
  <c r="D243"/>
  <c r="C244"/>
  <c r="E243" l="1"/>
  <c r="F243" s="1"/>
  <c r="B244" s="1"/>
  <c r="D244"/>
  <c r="C245"/>
  <c r="E244" l="1"/>
  <c r="F244" s="1"/>
  <c r="B245" s="1"/>
  <c r="D245"/>
  <c r="C246"/>
  <c r="E245" l="1"/>
  <c r="F245" s="1"/>
  <c r="B246" s="1"/>
  <c r="D246"/>
  <c r="C247"/>
  <c r="E246" l="1"/>
  <c r="F246" s="1"/>
  <c r="B247" s="1"/>
  <c r="D247"/>
  <c r="C248"/>
  <c r="E247" l="1"/>
  <c r="F247" s="1"/>
  <c r="B248" s="1"/>
  <c r="D248"/>
  <c r="C249"/>
  <c r="E248" l="1"/>
  <c r="F248" s="1"/>
  <c r="B249" s="1"/>
  <c r="D249"/>
  <c r="C250"/>
  <c r="E249" l="1"/>
  <c r="F249" s="1"/>
  <c r="B250" s="1"/>
  <c r="D250"/>
  <c r="C251"/>
  <c r="E250" l="1"/>
  <c r="F250" s="1"/>
  <c r="B251" s="1"/>
  <c r="D251"/>
  <c r="C252"/>
  <c r="E251" l="1"/>
  <c r="F251" s="1"/>
  <c r="B252" s="1"/>
  <c r="D252"/>
  <c r="C253"/>
  <c r="E252" l="1"/>
  <c r="F252" s="1"/>
  <c r="B253" s="1"/>
  <c r="D253"/>
  <c r="C254"/>
  <c r="E253" l="1"/>
  <c r="F253" s="1"/>
  <c r="B254" s="1"/>
  <c r="D254"/>
  <c r="C255"/>
  <c r="E254" l="1"/>
  <c r="F254" s="1"/>
  <c r="B255" s="1"/>
  <c r="D255"/>
  <c r="C256"/>
  <c r="E255" l="1"/>
  <c r="F255" s="1"/>
  <c r="B256" s="1"/>
  <c r="D256"/>
  <c r="C257"/>
  <c r="E256" l="1"/>
  <c r="F256" s="1"/>
  <c r="B257" s="1"/>
  <c r="D257"/>
  <c r="C258"/>
  <c r="E257" l="1"/>
  <c r="F257" s="1"/>
  <c r="B258" s="1"/>
  <c r="D258"/>
  <c r="C259"/>
  <c r="E258" l="1"/>
  <c r="F258" s="1"/>
  <c r="B259" s="1"/>
  <c r="D259"/>
  <c r="C260"/>
  <c r="E259" l="1"/>
  <c r="F259" s="1"/>
  <c r="B260" s="1"/>
  <c r="D260"/>
  <c r="C261"/>
  <c r="E260" l="1"/>
  <c r="F260" s="1"/>
  <c r="B261" s="1"/>
  <c r="D261"/>
  <c r="C262"/>
  <c r="E261" l="1"/>
  <c r="F261" s="1"/>
  <c r="B262" s="1"/>
  <c r="D262"/>
  <c r="C263"/>
  <c r="E262" l="1"/>
  <c r="F262" s="1"/>
  <c r="B263" s="1"/>
  <c r="D263"/>
  <c r="C264"/>
  <c r="E263" l="1"/>
  <c r="F263" s="1"/>
  <c r="B264" s="1"/>
  <c r="D264"/>
  <c r="C265"/>
  <c r="E264" l="1"/>
  <c r="F264" s="1"/>
  <c r="B265" s="1"/>
  <c r="D265"/>
  <c r="C266"/>
  <c r="E265" l="1"/>
  <c r="F265" s="1"/>
  <c r="B266" s="1"/>
  <c r="D266"/>
  <c r="C267"/>
  <c r="E266" l="1"/>
  <c r="F266" s="1"/>
  <c r="B267" s="1"/>
  <c r="D267"/>
  <c r="C268"/>
  <c r="E267" l="1"/>
  <c r="F267" s="1"/>
  <c r="B268" s="1"/>
  <c r="D268"/>
  <c r="C269"/>
  <c r="E268" l="1"/>
  <c r="F268" s="1"/>
  <c r="B269" s="1"/>
  <c r="D269"/>
  <c r="C270"/>
  <c r="E269" l="1"/>
  <c r="F269" s="1"/>
  <c r="B270" s="1"/>
  <c r="D270"/>
  <c r="C271"/>
  <c r="E270" l="1"/>
  <c r="F270" s="1"/>
  <c r="B271" s="1"/>
  <c r="D271"/>
  <c r="C272"/>
  <c r="E271" l="1"/>
  <c r="F271" s="1"/>
  <c r="B272" s="1"/>
  <c r="D272"/>
  <c r="C273"/>
  <c r="E272" l="1"/>
  <c r="F272" s="1"/>
  <c r="B273" s="1"/>
  <c r="D273"/>
  <c r="C274"/>
  <c r="E273" l="1"/>
  <c r="F273" s="1"/>
  <c r="B274" s="1"/>
  <c r="D274"/>
  <c r="C275"/>
  <c r="E274" l="1"/>
  <c r="F274" s="1"/>
  <c r="B275" s="1"/>
  <c r="D275"/>
  <c r="C276"/>
  <c r="E275" l="1"/>
  <c r="F275" s="1"/>
  <c r="B276" s="1"/>
  <c r="D276"/>
  <c r="C277"/>
  <c r="E276" l="1"/>
  <c r="F276" s="1"/>
  <c r="B277" s="1"/>
  <c r="D277"/>
  <c r="C278"/>
  <c r="E277" l="1"/>
  <c r="F277" s="1"/>
  <c r="B278" s="1"/>
  <c r="D278"/>
  <c r="C279"/>
  <c r="E278" l="1"/>
  <c r="F278" s="1"/>
  <c r="B279" s="1"/>
  <c r="D279"/>
  <c r="C280"/>
  <c r="E279" l="1"/>
  <c r="F279" s="1"/>
  <c r="B280" s="1"/>
  <c r="D280"/>
  <c r="C281"/>
  <c r="E280" l="1"/>
  <c r="F280" s="1"/>
  <c r="B281" s="1"/>
  <c r="D281"/>
  <c r="C282"/>
  <c r="E281" l="1"/>
  <c r="F281" s="1"/>
  <c r="B282" s="1"/>
  <c r="D282"/>
  <c r="C283"/>
  <c r="E282" l="1"/>
  <c r="F282" s="1"/>
  <c r="B283" s="1"/>
  <c r="D283"/>
  <c r="C284"/>
  <c r="E283" l="1"/>
  <c r="F283" s="1"/>
  <c r="B284" s="1"/>
  <c r="D284"/>
  <c r="C285"/>
  <c r="E284" l="1"/>
  <c r="F284" s="1"/>
  <c r="B285" s="1"/>
  <c r="D285"/>
  <c r="C286"/>
  <c r="E285" l="1"/>
  <c r="F285" s="1"/>
  <c r="B286" s="1"/>
  <c r="D286"/>
  <c r="C287"/>
  <c r="E286" l="1"/>
  <c r="F286" s="1"/>
  <c r="B287" s="1"/>
  <c r="D287"/>
  <c r="C288"/>
  <c r="E287" l="1"/>
  <c r="F287" s="1"/>
  <c r="B288" s="1"/>
  <c r="D288"/>
  <c r="C289"/>
  <c r="E288" l="1"/>
  <c r="F288" s="1"/>
  <c r="B289" s="1"/>
  <c r="D289"/>
  <c r="C290"/>
  <c r="E289" l="1"/>
  <c r="F289" s="1"/>
  <c r="B290" s="1"/>
  <c r="D290"/>
  <c r="C291"/>
  <c r="E290" l="1"/>
  <c r="F290" s="1"/>
  <c r="B291" s="1"/>
  <c r="D291"/>
  <c r="C292"/>
  <c r="E291" l="1"/>
  <c r="F291" s="1"/>
  <c r="B292" s="1"/>
  <c r="D292"/>
  <c r="C293"/>
  <c r="E292" l="1"/>
  <c r="F292" s="1"/>
  <c r="B293" s="1"/>
  <c r="D293"/>
  <c r="C294"/>
  <c r="E293" l="1"/>
  <c r="F293" s="1"/>
  <c r="B294" s="1"/>
  <c r="D294"/>
  <c r="C295"/>
  <c r="E294" l="1"/>
  <c r="F294" s="1"/>
  <c r="B295" s="1"/>
  <c r="D295"/>
  <c r="C296"/>
  <c r="E295" l="1"/>
  <c r="F295" s="1"/>
  <c r="B296" s="1"/>
  <c r="D296"/>
  <c r="C297"/>
  <c r="E296" l="1"/>
  <c r="F296" s="1"/>
  <c r="B297" s="1"/>
  <c r="D297"/>
  <c r="C298"/>
  <c r="E297" l="1"/>
  <c r="F297" s="1"/>
  <c r="B298" s="1"/>
  <c r="D298"/>
  <c r="C299"/>
  <c r="E298" l="1"/>
  <c r="F298" s="1"/>
  <c r="B299" s="1"/>
  <c r="D299"/>
  <c r="C300"/>
  <c r="E299" l="1"/>
  <c r="F299" s="1"/>
  <c r="B300" s="1"/>
  <c r="D300"/>
  <c r="C301"/>
  <c r="E300" l="1"/>
  <c r="F300" s="1"/>
  <c r="B301" s="1"/>
  <c r="D301"/>
  <c r="C302"/>
  <c r="E301" l="1"/>
  <c r="F301" s="1"/>
  <c r="B302" s="1"/>
  <c r="D302"/>
  <c r="C303"/>
  <c r="E302" l="1"/>
  <c r="F302" s="1"/>
  <c r="B303" s="1"/>
  <c r="D303"/>
  <c r="C304"/>
  <c r="E303" l="1"/>
  <c r="F303" s="1"/>
  <c r="B304" s="1"/>
  <c r="D304"/>
  <c r="C305"/>
  <c r="E304" l="1"/>
  <c r="F304" s="1"/>
  <c r="B305" s="1"/>
  <c r="D305"/>
  <c r="C306"/>
  <c r="E305" l="1"/>
  <c r="F305" s="1"/>
  <c r="B306" s="1"/>
  <c r="D306"/>
  <c r="C307"/>
  <c r="E306" l="1"/>
  <c r="F306" s="1"/>
  <c r="B307" s="1"/>
  <c r="D307"/>
  <c r="C308"/>
  <c r="E307" l="1"/>
  <c r="F307" s="1"/>
  <c r="B308" s="1"/>
  <c r="D308"/>
  <c r="C309"/>
  <c r="E308" l="1"/>
  <c r="F308" s="1"/>
  <c r="B309" s="1"/>
  <c r="D309"/>
  <c r="C310"/>
  <c r="E309" l="1"/>
  <c r="F309" s="1"/>
  <c r="B310" s="1"/>
  <c r="D310"/>
  <c r="C311"/>
  <c r="E310" l="1"/>
  <c r="F310" s="1"/>
  <c r="B311" s="1"/>
  <c r="D311"/>
  <c r="C312"/>
  <c r="E311" l="1"/>
  <c r="F311" s="1"/>
  <c r="B312" s="1"/>
  <c r="D312"/>
  <c r="C313"/>
  <c r="E312" l="1"/>
  <c r="F312" s="1"/>
  <c r="B313" s="1"/>
  <c r="D313"/>
  <c r="C314"/>
  <c r="E313" l="1"/>
  <c r="F313" s="1"/>
  <c r="B314" s="1"/>
  <c r="D314"/>
  <c r="C315"/>
  <c r="E314" l="1"/>
  <c r="F314" s="1"/>
  <c r="B315" s="1"/>
  <c r="D315"/>
  <c r="C316"/>
  <c r="E315" l="1"/>
  <c r="F315" s="1"/>
  <c r="B316" s="1"/>
  <c r="D316"/>
  <c r="C317"/>
  <c r="E316" l="1"/>
  <c r="F316" s="1"/>
  <c r="B317" s="1"/>
  <c r="D317"/>
  <c r="C318"/>
  <c r="E317" l="1"/>
  <c r="F317" s="1"/>
  <c r="B318" s="1"/>
  <c r="D318"/>
  <c r="C319"/>
  <c r="E318" l="1"/>
  <c r="F318" s="1"/>
  <c r="B319" s="1"/>
  <c r="C320"/>
  <c r="D319"/>
  <c r="E319" l="1"/>
  <c r="F319" s="1"/>
  <c r="B320" s="1"/>
  <c r="D320"/>
  <c r="C321"/>
  <c r="E320" l="1"/>
  <c r="F320" s="1"/>
  <c r="B321" s="1"/>
  <c r="D321"/>
  <c r="C322"/>
  <c r="E321" l="1"/>
  <c r="F321" s="1"/>
  <c r="B322" s="1"/>
  <c r="D322"/>
  <c r="C323"/>
  <c r="E322" l="1"/>
  <c r="F322" s="1"/>
  <c r="B323" s="1"/>
  <c r="D323"/>
  <c r="C324"/>
  <c r="E323" l="1"/>
  <c r="F323" s="1"/>
  <c r="B324" s="1"/>
  <c r="C325"/>
  <c r="D324"/>
  <c r="E324" l="1"/>
  <c r="F324" s="1"/>
  <c r="B325" s="1"/>
  <c r="D325"/>
  <c r="C326"/>
  <c r="E325" l="1"/>
  <c r="F325" s="1"/>
  <c r="B326" s="1"/>
  <c r="D326"/>
  <c r="C327"/>
  <c r="E326" l="1"/>
  <c r="F326" s="1"/>
  <c r="B327" s="1"/>
  <c r="C328"/>
  <c r="D327"/>
  <c r="E327" l="1"/>
  <c r="F327" s="1"/>
  <c r="B328" s="1"/>
  <c r="D328"/>
  <c r="C329"/>
  <c r="E328" l="1"/>
  <c r="F328" s="1"/>
  <c r="B329" s="1"/>
  <c r="D329"/>
  <c r="C330"/>
  <c r="E329" l="1"/>
  <c r="F329" s="1"/>
  <c r="B330" s="1"/>
  <c r="D330"/>
  <c r="C331"/>
  <c r="E330" l="1"/>
  <c r="F330" s="1"/>
  <c r="B331" s="1"/>
  <c r="D331"/>
  <c r="C332"/>
  <c r="E331" l="1"/>
  <c r="F331" s="1"/>
  <c r="B332" s="1"/>
  <c r="C333"/>
  <c r="D332"/>
  <c r="E332" l="1"/>
  <c r="F332" s="1"/>
  <c r="B333" s="1"/>
  <c r="D333"/>
  <c r="C334"/>
  <c r="E333" l="1"/>
  <c r="F333" s="1"/>
  <c r="B334" s="1"/>
  <c r="D334"/>
  <c r="C335"/>
  <c r="E334" l="1"/>
  <c r="F334" s="1"/>
  <c r="B335" s="1"/>
  <c r="C336"/>
  <c r="D335"/>
  <c r="E335" l="1"/>
  <c r="F335" s="1"/>
  <c r="B336" s="1"/>
  <c r="D336"/>
  <c r="C337"/>
  <c r="E336" l="1"/>
  <c r="F336" s="1"/>
  <c r="B337" s="1"/>
  <c r="D337"/>
  <c r="C338"/>
  <c r="E337" l="1"/>
  <c r="F337" s="1"/>
  <c r="B338" s="1"/>
  <c r="D338"/>
  <c r="C339"/>
  <c r="E338" l="1"/>
  <c r="F338" s="1"/>
  <c r="B339" s="1"/>
  <c r="D339"/>
  <c r="C340"/>
  <c r="E339" l="1"/>
  <c r="F339" s="1"/>
  <c r="B340" s="1"/>
  <c r="C341"/>
  <c r="D340"/>
  <c r="E340" l="1"/>
  <c r="F340" s="1"/>
  <c r="B341" s="1"/>
  <c r="D341"/>
  <c r="C342"/>
  <c r="E341" l="1"/>
  <c r="F341" s="1"/>
  <c r="B342" s="1"/>
  <c r="D342"/>
  <c r="C343"/>
  <c r="E342" l="1"/>
  <c r="F342" s="1"/>
  <c r="B343" s="1"/>
  <c r="C344"/>
  <c r="D343"/>
  <c r="E343" l="1"/>
  <c r="F343" s="1"/>
  <c r="B344" s="1"/>
  <c r="D344"/>
  <c r="C345"/>
  <c r="E344" l="1"/>
  <c r="F344" s="1"/>
  <c r="B345" s="1"/>
  <c r="D345"/>
  <c r="C346"/>
  <c r="E345" l="1"/>
  <c r="F345" s="1"/>
  <c r="B346" s="1"/>
  <c r="D346"/>
  <c r="C347"/>
  <c r="E346" l="1"/>
  <c r="F346" s="1"/>
  <c r="B347" s="1"/>
  <c r="D347"/>
  <c r="C348"/>
  <c r="E347" l="1"/>
  <c r="F347" s="1"/>
  <c r="B348" s="1"/>
  <c r="C349"/>
  <c r="D348"/>
  <c r="E348" l="1"/>
  <c r="F348" s="1"/>
  <c r="B349" s="1"/>
  <c r="D349"/>
  <c r="C350"/>
  <c r="E349" l="1"/>
  <c r="F349" s="1"/>
  <c r="B350" s="1"/>
  <c r="D350"/>
  <c r="C351"/>
  <c r="E350" l="1"/>
  <c r="F350" s="1"/>
  <c r="B351" s="1"/>
  <c r="C352"/>
  <c r="D351"/>
  <c r="E351" l="1"/>
  <c r="F351" s="1"/>
  <c r="B352" s="1"/>
  <c r="D352"/>
  <c r="C353"/>
  <c r="E352" l="1"/>
  <c r="F352" s="1"/>
  <c r="B353" s="1"/>
  <c r="D353"/>
  <c r="C354"/>
  <c r="E353" l="1"/>
  <c r="F353" s="1"/>
  <c r="B354" s="1"/>
  <c r="D354"/>
  <c r="C355"/>
  <c r="E354" l="1"/>
  <c r="F354" s="1"/>
  <c r="B355" s="1"/>
  <c r="D355"/>
  <c r="C356"/>
  <c r="E355" l="1"/>
  <c r="F355" s="1"/>
  <c r="B356" s="1"/>
  <c r="C357"/>
  <c r="D356"/>
  <c r="E356" l="1"/>
  <c r="F356" s="1"/>
  <c r="B357" s="1"/>
  <c r="D357"/>
  <c r="C358"/>
  <c r="E357" l="1"/>
  <c r="F357" s="1"/>
  <c r="B358" s="1"/>
  <c r="D358"/>
  <c r="C359"/>
  <c r="E358" l="1"/>
  <c r="F358" s="1"/>
  <c r="B359" s="1"/>
  <c r="C360"/>
  <c r="D359"/>
  <c r="E359" l="1"/>
  <c r="F359" s="1"/>
  <c r="B360" s="1"/>
  <c r="D360"/>
  <c r="C361"/>
  <c r="E360" l="1"/>
  <c r="F360" s="1"/>
  <c r="B361" s="1"/>
  <c r="D361"/>
  <c r="C362"/>
  <c r="E361" l="1"/>
  <c r="F361" s="1"/>
  <c r="B362" s="1"/>
  <c r="D362"/>
  <c r="C363"/>
  <c r="E362" l="1"/>
  <c r="F362" s="1"/>
  <c r="B363" s="1"/>
  <c r="D363"/>
  <c r="C364"/>
  <c r="E363" l="1"/>
  <c r="F363" s="1"/>
  <c r="B364" s="1"/>
  <c r="C365"/>
  <c r="D364"/>
  <c r="E364" l="1"/>
  <c r="F364" s="1"/>
  <c r="B365" s="1"/>
  <c r="D365"/>
  <c r="C366"/>
  <c r="E365" l="1"/>
  <c r="F365" s="1"/>
  <c r="B366" s="1"/>
  <c r="D366"/>
  <c r="C367"/>
  <c r="E366" l="1"/>
  <c r="F366" s="1"/>
  <c r="B367" s="1"/>
  <c r="C368"/>
  <c r="D367"/>
  <c r="E367" l="1"/>
  <c r="F367" s="1"/>
  <c r="B368" s="1"/>
  <c r="D368"/>
  <c r="C369"/>
  <c r="E368" l="1"/>
  <c r="F368" s="1"/>
  <c r="B369" s="1"/>
  <c r="D369"/>
  <c r="C370"/>
  <c r="E369" l="1"/>
  <c r="F369" s="1"/>
  <c r="B370" s="1"/>
  <c r="D370"/>
  <c r="C371"/>
  <c r="E370" l="1"/>
  <c r="F370" s="1"/>
  <c r="B371" s="1"/>
  <c r="D371"/>
  <c r="C372"/>
  <c r="E371" l="1"/>
  <c r="F371" s="1"/>
  <c r="B372" s="1"/>
  <c r="C373"/>
  <c r="D372"/>
  <c r="E372" l="1"/>
  <c r="F372" s="1"/>
  <c r="B373" s="1"/>
  <c r="D373"/>
  <c r="C374"/>
  <c r="E373" l="1"/>
  <c r="F373" s="1"/>
  <c r="B374" s="1"/>
  <c r="D374"/>
  <c r="C375"/>
  <c r="E374" l="1"/>
  <c r="F374" s="1"/>
  <c r="B375" s="1"/>
  <c r="C376"/>
  <c r="D375"/>
  <c r="E375" l="1"/>
  <c r="F375" s="1"/>
  <c r="B376" s="1"/>
  <c r="D376"/>
  <c r="C377"/>
  <c r="E376" l="1"/>
  <c r="F376" s="1"/>
  <c r="B377" s="1"/>
  <c r="D377"/>
  <c r="C378"/>
  <c r="E377" l="1"/>
  <c r="F377" s="1"/>
  <c r="B378" s="1"/>
  <c r="D378"/>
  <c r="C379"/>
  <c r="E378" l="1"/>
  <c r="F378" s="1"/>
  <c r="B379" s="1"/>
  <c r="D379"/>
  <c r="C380"/>
  <c r="E379" l="1"/>
  <c r="F379" s="1"/>
  <c r="B380" s="1"/>
  <c r="C381"/>
  <c r="D380"/>
  <c r="E380" l="1"/>
  <c r="F380" s="1"/>
  <c r="B381" s="1"/>
  <c r="D381"/>
  <c r="C382"/>
  <c r="E381" l="1"/>
  <c r="F381" s="1"/>
  <c r="B382" s="1"/>
  <c r="D382"/>
  <c r="C383"/>
  <c r="E382" l="1"/>
  <c r="F382" s="1"/>
  <c r="B383" s="1"/>
  <c r="C384"/>
  <c r="D383"/>
  <c r="E383" l="1"/>
  <c r="F383" s="1"/>
  <c r="B384" s="1"/>
  <c r="D384"/>
  <c r="C385"/>
  <c r="E384" l="1"/>
  <c r="F384" s="1"/>
  <c r="B385" s="1"/>
  <c r="D385"/>
  <c r="C386"/>
  <c r="E385" l="1"/>
  <c r="F385" s="1"/>
  <c r="B386" s="1"/>
  <c r="D386"/>
  <c r="C387"/>
  <c r="E386" l="1"/>
  <c r="F386" s="1"/>
  <c r="B387" s="1"/>
  <c r="D387"/>
  <c r="C388"/>
  <c r="E387" l="1"/>
  <c r="F387" s="1"/>
  <c r="B388" s="1"/>
  <c r="D388"/>
  <c r="C389"/>
  <c r="E388" l="1"/>
  <c r="F388" s="1"/>
  <c r="B389" s="1"/>
  <c r="D389"/>
  <c r="C390"/>
  <c r="E389" l="1"/>
  <c r="F389" s="1"/>
  <c r="B390" s="1"/>
  <c r="D390"/>
  <c r="C391"/>
  <c r="E390" l="1"/>
  <c r="F390" s="1"/>
  <c r="B391" s="1"/>
  <c r="D391"/>
  <c r="C392"/>
  <c r="E391" l="1"/>
  <c r="F391" s="1"/>
  <c r="B392" s="1"/>
  <c r="D392"/>
  <c r="C393"/>
  <c r="E392" l="1"/>
  <c r="F392" s="1"/>
  <c r="B393" s="1"/>
  <c r="D393"/>
  <c r="C394"/>
  <c r="E393" l="1"/>
  <c r="F393" s="1"/>
  <c r="B394" s="1"/>
  <c r="D394"/>
  <c r="C395"/>
  <c r="E394" l="1"/>
  <c r="F394" s="1"/>
  <c r="B395" s="1"/>
  <c r="D395"/>
  <c r="C396"/>
  <c r="E395" l="1"/>
  <c r="F395" s="1"/>
  <c r="B396" s="1"/>
  <c r="D396"/>
  <c r="C397"/>
  <c r="E396" l="1"/>
  <c r="F396" s="1"/>
  <c r="B397" s="1"/>
  <c r="D397"/>
  <c r="C398"/>
  <c r="E397" l="1"/>
  <c r="F397" s="1"/>
  <c r="B398" s="1"/>
  <c r="D398"/>
  <c r="C399"/>
  <c r="E398" l="1"/>
  <c r="F398" s="1"/>
  <c r="B399" s="1"/>
  <c r="D399"/>
  <c r="C400"/>
  <c r="E399" l="1"/>
  <c r="F399" s="1"/>
  <c r="B400" s="1"/>
  <c r="D400"/>
  <c r="C401"/>
  <c r="E400" l="1"/>
  <c r="F400" s="1"/>
  <c r="B401" s="1"/>
  <c r="D401"/>
  <c r="C402"/>
  <c r="E401" l="1"/>
  <c r="F401" s="1"/>
  <c r="B402" s="1"/>
  <c r="D402"/>
  <c r="C403"/>
  <c r="E402" l="1"/>
  <c r="F402" s="1"/>
  <c r="B403" s="1"/>
  <c r="D403"/>
  <c r="C404"/>
  <c r="E403" l="1"/>
  <c r="F403" s="1"/>
  <c r="B404" s="1"/>
  <c r="D404"/>
  <c r="C405"/>
  <c r="E404" l="1"/>
  <c r="F404" s="1"/>
  <c r="B405" s="1"/>
  <c r="D405"/>
  <c r="C406"/>
  <c r="E405" l="1"/>
  <c r="F405" s="1"/>
  <c r="B406" s="1"/>
  <c r="D406"/>
  <c r="C407"/>
  <c r="E406" l="1"/>
  <c r="F406" s="1"/>
  <c r="B407" s="1"/>
  <c r="D407"/>
  <c r="C408"/>
  <c r="E407" l="1"/>
  <c r="F407" s="1"/>
  <c r="B408" s="1"/>
  <c r="D408"/>
  <c r="C409"/>
  <c r="E408" l="1"/>
  <c r="F408" s="1"/>
  <c r="B409" s="1"/>
  <c r="D409"/>
  <c r="C410"/>
  <c r="E409" l="1"/>
  <c r="F409" s="1"/>
  <c r="B410" s="1"/>
  <c r="D410"/>
  <c r="C411"/>
  <c r="E410" l="1"/>
  <c r="F410" s="1"/>
  <c r="B411" s="1"/>
  <c r="D411"/>
  <c r="C412"/>
  <c r="E411" l="1"/>
  <c r="F411" s="1"/>
  <c r="B412" s="1"/>
  <c r="D412"/>
  <c r="C413"/>
  <c r="E412" l="1"/>
  <c r="F412" s="1"/>
  <c r="B413" s="1"/>
  <c r="D413"/>
  <c r="C414"/>
  <c r="E413" l="1"/>
  <c r="F413" s="1"/>
  <c r="B414" s="1"/>
  <c r="D414"/>
  <c r="C415"/>
  <c r="E414" l="1"/>
  <c r="F414" s="1"/>
  <c r="B415" s="1"/>
  <c r="D415"/>
  <c r="C416"/>
  <c r="E415" l="1"/>
  <c r="F415" s="1"/>
  <c r="B416" s="1"/>
  <c r="D416"/>
  <c r="C417"/>
  <c r="E416" l="1"/>
  <c r="F416" s="1"/>
  <c r="B417" s="1"/>
  <c r="D417"/>
  <c r="C418"/>
  <c r="E417" l="1"/>
  <c r="F417" s="1"/>
  <c r="B418" s="1"/>
  <c r="D418"/>
  <c r="C419"/>
  <c r="E418" l="1"/>
  <c r="F418" s="1"/>
  <c r="B419" s="1"/>
  <c r="D419"/>
  <c r="C420"/>
  <c r="E419" l="1"/>
  <c r="F419" s="1"/>
  <c r="B420" s="1"/>
  <c r="D420"/>
  <c r="C421"/>
  <c r="E420" l="1"/>
  <c r="F420" s="1"/>
  <c r="B421" s="1"/>
  <c r="D421"/>
  <c r="E421" l="1"/>
  <c r="F421" s="1"/>
</calcChain>
</file>

<file path=xl/sharedStrings.xml><?xml version="1.0" encoding="utf-8"?>
<sst xmlns="http://schemas.openxmlformats.org/spreadsheetml/2006/main" count="115" uniqueCount="67">
  <si>
    <t>1年目</t>
    <rPh sb="1" eb="3">
      <t>ネンメ</t>
    </rPh>
    <phoneticPr fontId="2"/>
  </si>
  <si>
    <t>2年目</t>
    <rPh sb="1" eb="3">
      <t>ネンメ</t>
    </rPh>
    <phoneticPr fontId="2"/>
  </si>
  <si>
    <t>3年目</t>
    <rPh sb="1" eb="3">
      <t>ネンメ</t>
    </rPh>
    <phoneticPr fontId="2"/>
  </si>
  <si>
    <t>4年目</t>
    <rPh sb="1" eb="3">
      <t>ネンメ</t>
    </rPh>
    <phoneticPr fontId="2"/>
  </si>
  <si>
    <t>5年目</t>
    <rPh sb="1" eb="3">
      <t>ネンメ</t>
    </rPh>
    <phoneticPr fontId="2"/>
  </si>
  <si>
    <t>6年目</t>
    <rPh sb="1" eb="3">
      <t>ネンメ</t>
    </rPh>
    <phoneticPr fontId="2"/>
  </si>
  <si>
    <t>7年目</t>
    <rPh sb="1" eb="3">
      <t>ネンメ</t>
    </rPh>
    <phoneticPr fontId="2"/>
  </si>
  <si>
    <t>8年目</t>
    <rPh sb="1" eb="3">
      <t>ネンメ</t>
    </rPh>
    <phoneticPr fontId="2"/>
  </si>
  <si>
    <t>9年目</t>
    <rPh sb="1" eb="3">
      <t>ネンメ</t>
    </rPh>
    <phoneticPr fontId="2"/>
  </si>
  <si>
    <t>10年目</t>
    <rPh sb="2" eb="4">
      <t>ネンメ</t>
    </rPh>
    <phoneticPr fontId="2"/>
  </si>
  <si>
    <t>11年目</t>
    <rPh sb="2" eb="4">
      <t>ネンメ</t>
    </rPh>
    <phoneticPr fontId="2"/>
  </si>
  <si>
    <t>12年目</t>
    <rPh sb="2" eb="4">
      <t>ネンメ</t>
    </rPh>
    <phoneticPr fontId="2"/>
  </si>
  <si>
    <t>13年目</t>
    <rPh sb="2" eb="4">
      <t>ネンメ</t>
    </rPh>
    <phoneticPr fontId="2"/>
  </si>
  <si>
    <t>14年目</t>
    <rPh sb="2" eb="4">
      <t>ネンメ</t>
    </rPh>
    <phoneticPr fontId="2"/>
  </si>
  <si>
    <t>15年目</t>
    <rPh sb="2" eb="4">
      <t>ネンメ</t>
    </rPh>
    <phoneticPr fontId="2"/>
  </si>
  <si>
    <t>16年目</t>
    <rPh sb="2" eb="4">
      <t>ネンメ</t>
    </rPh>
    <phoneticPr fontId="2"/>
  </si>
  <si>
    <t>17年目</t>
    <rPh sb="2" eb="4">
      <t>ネンメ</t>
    </rPh>
    <phoneticPr fontId="2"/>
  </si>
  <si>
    <t>18年目</t>
    <rPh sb="2" eb="4">
      <t>ネンメ</t>
    </rPh>
    <phoneticPr fontId="2"/>
  </si>
  <si>
    <t>19年目</t>
    <rPh sb="2" eb="4">
      <t>ネンメ</t>
    </rPh>
    <phoneticPr fontId="2"/>
  </si>
  <si>
    <t>20年目</t>
    <rPh sb="2" eb="4">
      <t>ネンメ</t>
    </rPh>
    <phoneticPr fontId="2"/>
  </si>
  <si>
    <t>購入</t>
    <rPh sb="0" eb="2">
      <t>コウニュウ</t>
    </rPh>
    <phoneticPr fontId="2"/>
  </si>
  <si>
    <t>賃貸</t>
    <rPh sb="0" eb="2">
      <t>チンタイ</t>
    </rPh>
    <phoneticPr fontId="2"/>
  </si>
  <si>
    <t>売却価格</t>
    <rPh sb="0" eb="2">
      <t>バイキャク</t>
    </rPh>
    <rPh sb="2" eb="4">
      <t>カカク</t>
    </rPh>
    <phoneticPr fontId="2"/>
  </si>
  <si>
    <t>万円</t>
    <rPh sb="0" eb="2">
      <t>マンエン</t>
    </rPh>
    <phoneticPr fontId="2"/>
  </si>
  <si>
    <t>家賃</t>
    <rPh sb="0" eb="2">
      <t>ヤチン</t>
    </rPh>
    <phoneticPr fontId="2"/>
  </si>
  <si>
    <t>共益費</t>
    <rPh sb="0" eb="3">
      <t>キョウエキヒ</t>
    </rPh>
    <phoneticPr fontId="2"/>
  </si>
  <si>
    <t>万円/月</t>
    <rPh sb="0" eb="2">
      <t>マンエン</t>
    </rPh>
    <rPh sb="3" eb="4">
      <t>ツキ</t>
    </rPh>
    <phoneticPr fontId="2"/>
  </si>
  <si>
    <t>修繕積立</t>
    <rPh sb="0" eb="2">
      <t>シュウゼン</t>
    </rPh>
    <rPh sb="2" eb="4">
      <t>ツミタテ</t>
    </rPh>
    <phoneticPr fontId="2"/>
  </si>
  <si>
    <t>計</t>
    <rPh sb="0" eb="1">
      <t>ケイ</t>
    </rPh>
    <phoneticPr fontId="2"/>
  </si>
  <si>
    <t>売却時</t>
    <rPh sb="0" eb="2">
      <t>バイキャク</t>
    </rPh>
    <rPh sb="2" eb="3">
      <t>ジ</t>
    </rPh>
    <phoneticPr fontId="2"/>
  </si>
  <si>
    <t>住宅ローン返済</t>
    <rPh sb="0" eb="2">
      <t>ジュウタク</t>
    </rPh>
    <rPh sb="5" eb="7">
      <t>ヘンサイ</t>
    </rPh>
    <phoneticPr fontId="2"/>
  </si>
  <si>
    <t>固定資産税</t>
    <rPh sb="0" eb="2">
      <t>コテイ</t>
    </rPh>
    <rPh sb="2" eb="5">
      <t>シサンゼイ</t>
    </rPh>
    <phoneticPr fontId="2"/>
  </si>
  <si>
    <t>駐車場</t>
    <rPh sb="0" eb="3">
      <t>チュウシャジョウ</t>
    </rPh>
    <phoneticPr fontId="2"/>
  </si>
  <si>
    <t>住宅ローン控除</t>
    <rPh sb="0" eb="2">
      <t>ジュウタク</t>
    </rPh>
    <rPh sb="5" eb="7">
      <t>コウジョ</t>
    </rPh>
    <phoneticPr fontId="2"/>
  </si>
  <si>
    <t>火災保険料</t>
    <rPh sb="0" eb="2">
      <t>カサイ</t>
    </rPh>
    <rPh sb="2" eb="5">
      <t>ホケンリョウ</t>
    </rPh>
    <phoneticPr fontId="2"/>
  </si>
  <si>
    <t>万円/年</t>
    <rPh sb="0" eb="2">
      <t>マンエン</t>
    </rPh>
    <rPh sb="3" eb="4">
      <t>ネン</t>
    </rPh>
    <phoneticPr fontId="2"/>
  </si>
  <si>
    <t>（住宅ローン残高）</t>
    <rPh sb="1" eb="3">
      <t>ジュウタク</t>
    </rPh>
    <rPh sb="6" eb="8">
      <t>ザンダカ</t>
    </rPh>
    <phoneticPr fontId="2"/>
  </si>
  <si>
    <t>－</t>
    <phoneticPr fontId="2"/>
  </si>
  <si>
    <t>生命保険削減</t>
    <rPh sb="0" eb="2">
      <t>セイメイ</t>
    </rPh>
    <rPh sb="2" eb="4">
      <t>ホケン</t>
    </rPh>
    <rPh sb="4" eb="6">
      <t>サクゲン</t>
    </rPh>
    <phoneticPr fontId="2"/>
  </si>
  <si>
    <t>購入物件変数</t>
    <rPh sb="0" eb="2">
      <t>コウニュウ</t>
    </rPh>
    <rPh sb="2" eb="4">
      <t>ブッケン</t>
    </rPh>
    <rPh sb="4" eb="6">
      <t>ヘンスウ</t>
    </rPh>
    <phoneticPr fontId="2"/>
  </si>
  <si>
    <t>賃貸物件変数</t>
    <rPh sb="0" eb="2">
      <t>チンタイ</t>
    </rPh>
    <rPh sb="2" eb="4">
      <t>ブッケン</t>
    </rPh>
    <rPh sb="4" eb="6">
      <t>ヘンスウ</t>
    </rPh>
    <phoneticPr fontId="2"/>
  </si>
  <si>
    <t>（単位：万円/年）</t>
    <rPh sb="1" eb="3">
      <t>タンイ</t>
    </rPh>
    <rPh sb="4" eb="6">
      <t>マンエン</t>
    </rPh>
    <rPh sb="7" eb="8">
      <t>ネン</t>
    </rPh>
    <phoneticPr fontId="2"/>
  </si>
  <si>
    <t>生命保険料</t>
    <rPh sb="0" eb="2">
      <t>セイメイ</t>
    </rPh>
    <rPh sb="2" eb="5">
      <t>ホケンリョウ</t>
    </rPh>
    <phoneticPr fontId="2"/>
  </si>
  <si>
    <t>万円/年（団信保険により解約可能な生命保険）</t>
    <rPh sb="0" eb="2">
      <t>マンエン</t>
    </rPh>
    <rPh sb="3" eb="4">
      <t>ネン</t>
    </rPh>
    <rPh sb="5" eb="7">
      <t>ダンシン</t>
    </rPh>
    <rPh sb="7" eb="9">
      <t>ホケン</t>
    </rPh>
    <rPh sb="12" eb="14">
      <t>カイヤク</t>
    </rPh>
    <rPh sb="14" eb="16">
      <t>カノウ</t>
    </rPh>
    <rPh sb="17" eb="19">
      <t>セイメイ</t>
    </rPh>
    <rPh sb="19" eb="21">
      <t>ホケン</t>
    </rPh>
    <phoneticPr fontId="2"/>
  </si>
  <si>
    <t>不動産登記手数料</t>
    <rPh sb="0" eb="3">
      <t>フドウサン</t>
    </rPh>
    <rPh sb="3" eb="5">
      <t>トウキ</t>
    </rPh>
    <rPh sb="5" eb="8">
      <t>テスウリョウ</t>
    </rPh>
    <phoneticPr fontId="2"/>
  </si>
  <si>
    <t>不動産仲介手数料</t>
    <rPh sb="0" eb="3">
      <t>フドウサン</t>
    </rPh>
    <rPh sb="3" eb="5">
      <t>チュウカイ</t>
    </rPh>
    <rPh sb="5" eb="8">
      <t>テスウリョウ</t>
    </rPh>
    <phoneticPr fontId="2"/>
  </si>
  <si>
    <t>住まい購入・賃貸比較表</t>
    <rPh sb="0" eb="1">
      <t>ス</t>
    </rPh>
    <rPh sb="3" eb="5">
      <t>コウニュウ</t>
    </rPh>
    <rPh sb="6" eb="8">
      <t>チンタイ</t>
    </rPh>
    <rPh sb="8" eb="10">
      <t>ヒカク</t>
    </rPh>
    <rPh sb="10" eb="11">
      <t>ヒョウ</t>
    </rPh>
    <phoneticPr fontId="2"/>
  </si>
  <si>
    <t>物件購入価格</t>
    <rPh sb="0" eb="2">
      <t>ブッケン</t>
    </rPh>
    <rPh sb="2" eb="4">
      <t>コウニュウ</t>
    </rPh>
    <rPh sb="4" eb="6">
      <t>カカク</t>
    </rPh>
    <phoneticPr fontId="2"/>
  </si>
  <si>
    <t>物件売却価格</t>
    <rPh sb="0" eb="2">
      <t>ブッケン</t>
    </rPh>
    <rPh sb="2" eb="4">
      <t>バイキャク</t>
    </rPh>
    <rPh sb="4" eb="6">
      <t>カカク</t>
    </rPh>
    <phoneticPr fontId="2"/>
  </si>
  <si>
    <t>前提条件</t>
    <rPh sb="0" eb="2">
      <t>ゼンテイ</t>
    </rPh>
    <rPh sb="2" eb="4">
      <t>ジョウケン</t>
    </rPh>
    <phoneticPr fontId="2"/>
  </si>
  <si>
    <t>・住宅ローン控除額は概算で残高を試算しています。（実際には借入月で変動します。）</t>
    <rPh sb="1" eb="3">
      <t>ジュウタク</t>
    </rPh>
    <rPh sb="6" eb="8">
      <t>コウジョ</t>
    </rPh>
    <rPh sb="8" eb="9">
      <t>ガク</t>
    </rPh>
    <rPh sb="10" eb="12">
      <t>ガイサン</t>
    </rPh>
    <rPh sb="13" eb="15">
      <t>ザンダカ</t>
    </rPh>
    <rPh sb="16" eb="18">
      <t>シサン</t>
    </rPh>
    <rPh sb="25" eb="27">
      <t>ジッサイ</t>
    </rPh>
    <rPh sb="29" eb="31">
      <t>カリイレ</t>
    </rPh>
    <rPh sb="31" eb="32">
      <t>ガツ</t>
    </rPh>
    <phoneticPr fontId="2"/>
  </si>
  <si>
    <t>・繰り上げ返済は想定していません。</t>
    <rPh sb="1" eb="2">
      <t>ク</t>
    </rPh>
    <rPh sb="3" eb="4">
      <t>ア</t>
    </rPh>
    <rPh sb="5" eb="7">
      <t>ヘンサイ</t>
    </rPh>
    <rPh sb="8" eb="10">
      <t>ソウテイ</t>
    </rPh>
    <phoneticPr fontId="2"/>
  </si>
  <si>
    <t>返済回数</t>
    <rPh sb="0" eb="2">
      <t>ヘンサイ</t>
    </rPh>
    <rPh sb="2" eb="4">
      <t>カイスウ</t>
    </rPh>
    <phoneticPr fontId="2"/>
  </si>
  <si>
    <t>金利</t>
    <rPh sb="0" eb="2">
      <t>キンリ</t>
    </rPh>
    <phoneticPr fontId="2"/>
  </si>
  <si>
    <t>返済額</t>
    <rPh sb="0" eb="2">
      <t>ヘンサイ</t>
    </rPh>
    <rPh sb="2" eb="3">
      <t>ガク</t>
    </rPh>
    <phoneticPr fontId="2"/>
  </si>
  <si>
    <t>うち利息</t>
    <rPh sb="2" eb="4">
      <t>リソク</t>
    </rPh>
    <phoneticPr fontId="2"/>
  </si>
  <si>
    <t>うち元金</t>
    <rPh sb="2" eb="4">
      <t>ガンキン</t>
    </rPh>
    <phoneticPr fontId="2"/>
  </si>
  <si>
    <t>借入額（残高）</t>
    <rPh sb="0" eb="2">
      <t>カリイレ</t>
    </rPh>
    <rPh sb="2" eb="3">
      <t>ガク</t>
    </rPh>
    <rPh sb="4" eb="6">
      <t>ザンダカ</t>
    </rPh>
    <phoneticPr fontId="2"/>
  </si>
  <si>
    <t>火災保険</t>
    <rPh sb="0" eb="2">
      <t>カサイ</t>
    </rPh>
    <rPh sb="2" eb="4">
      <t>ホケン</t>
    </rPh>
    <phoneticPr fontId="2"/>
  </si>
  <si>
    <t>住宅ローン利率</t>
    <rPh sb="0" eb="2">
      <t>ジュウタク</t>
    </rPh>
    <rPh sb="5" eb="7">
      <t>リリツ</t>
    </rPh>
    <phoneticPr fontId="2"/>
  </si>
  <si>
    <t>%/年</t>
    <rPh sb="2" eb="3">
      <t>ネン</t>
    </rPh>
    <phoneticPr fontId="2"/>
  </si>
  <si>
    <t>（社宅料率 家賃負担率）</t>
    <rPh sb="1" eb="3">
      <t>シャタク</t>
    </rPh>
    <rPh sb="3" eb="4">
      <t>リョウ</t>
    </rPh>
    <rPh sb="4" eb="5">
      <t>リツ</t>
    </rPh>
    <rPh sb="6" eb="8">
      <t>ヤチン</t>
    </rPh>
    <rPh sb="8" eb="10">
      <t>フタン</t>
    </rPh>
    <rPh sb="10" eb="11">
      <t>リツ</t>
    </rPh>
    <phoneticPr fontId="2"/>
  </si>
  <si>
    <t>・住宅ローンは 借入期間35年、元利均等、借入手数料なし</t>
    <rPh sb="1" eb="3">
      <t>ジュウタク</t>
    </rPh>
    <rPh sb="8" eb="10">
      <t>カリイレ</t>
    </rPh>
    <rPh sb="10" eb="12">
      <t>キカン</t>
    </rPh>
    <rPh sb="14" eb="15">
      <t>ネン</t>
    </rPh>
    <rPh sb="16" eb="18">
      <t>ガンリ</t>
    </rPh>
    <rPh sb="18" eb="20">
      <t>キントウ</t>
    </rPh>
    <rPh sb="21" eb="23">
      <t>カリイレ</t>
    </rPh>
    <rPh sb="23" eb="26">
      <t>テスウリョウ</t>
    </rPh>
    <phoneticPr fontId="2"/>
  </si>
  <si>
    <t>（固定資産税評価額（建物））</t>
    <rPh sb="1" eb="3">
      <t>コテイ</t>
    </rPh>
    <rPh sb="3" eb="6">
      <t>シサンゼイ</t>
    </rPh>
    <rPh sb="6" eb="9">
      <t>ヒョウカガク</t>
    </rPh>
    <rPh sb="10" eb="12">
      <t>タテモノ</t>
    </rPh>
    <phoneticPr fontId="2"/>
  </si>
  <si>
    <t>（固定資産税評価額（土地））</t>
    <rPh sb="1" eb="3">
      <t>コテイ</t>
    </rPh>
    <rPh sb="3" eb="6">
      <t>シサンゼイ</t>
    </rPh>
    <rPh sb="6" eb="9">
      <t>ヒョウカガク</t>
    </rPh>
    <rPh sb="10" eb="12">
      <t>トチ</t>
    </rPh>
    <phoneticPr fontId="2"/>
  </si>
  <si>
    <t>・購入した不動産を20年（子供が成人し、生活が変わる時期）で売却する。</t>
    <rPh sb="1" eb="3">
      <t>コウニュウ</t>
    </rPh>
    <rPh sb="5" eb="8">
      <t>フドウサン</t>
    </rPh>
    <rPh sb="11" eb="12">
      <t>ネン</t>
    </rPh>
    <rPh sb="13" eb="15">
      <t>コドモ</t>
    </rPh>
    <rPh sb="16" eb="18">
      <t>セイジン</t>
    </rPh>
    <rPh sb="20" eb="22">
      <t>セイカツ</t>
    </rPh>
    <rPh sb="23" eb="24">
      <t>カ</t>
    </rPh>
    <rPh sb="26" eb="28">
      <t>ジキ</t>
    </rPh>
    <rPh sb="30" eb="32">
      <t>バイキャク</t>
    </rPh>
    <phoneticPr fontId="2"/>
  </si>
  <si>
    <t>・会社の福利厚生で住宅費補助・社宅制度をとっている場合を加味。</t>
    <rPh sb="1" eb="3">
      <t>カイシャ</t>
    </rPh>
    <rPh sb="4" eb="6">
      <t>フクリ</t>
    </rPh>
    <rPh sb="6" eb="8">
      <t>コウセイ</t>
    </rPh>
    <rPh sb="9" eb="11">
      <t>ジュウタク</t>
    </rPh>
    <rPh sb="11" eb="12">
      <t>ヒ</t>
    </rPh>
    <rPh sb="12" eb="14">
      <t>ホジョ</t>
    </rPh>
    <rPh sb="15" eb="17">
      <t>シャタク</t>
    </rPh>
    <rPh sb="17" eb="19">
      <t>セイド</t>
    </rPh>
    <rPh sb="25" eb="27">
      <t>バアイ</t>
    </rPh>
    <rPh sb="28" eb="30">
      <t>カミ</t>
    </rPh>
    <phoneticPr fontId="2"/>
  </si>
</sst>
</file>

<file path=xl/styles.xml><?xml version="1.0" encoding="utf-8"?>
<styleSheet xmlns="http://schemas.openxmlformats.org/spreadsheetml/2006/main">
  <numFmts count="3">
    <numFmt numFmtId="6" formatCode="&quot;¥&quot;#,##0;[Red]&quot;¥&quot;\-#,##0"/>
    <numFmt numFmtId="176" formatCode="0.0_ "/>
    <numFmt numFmtId="177" formatCode="#,##0.0;[Red]\-#,##0.0"/>
  </numFmts>
  <fonts count="10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Meiryo UI"/>
      <family val="3"/>
      <charset val="128"/>
    </font>
    <font>
      <sz val="11"/>
      <color theme="0" tint="-0.499984740745262"/>
      <name val="Meiryo UI"/>
      <family val="3"/>
      <charset val="128"/>
    </font>
    <font>
      <b/>
      <sz val="14"/>
      <color theme="9" tint="-0.249977111117893"/>
      <name val="Meiryo UI"/>
      <family val="3"/>
      <charset val="128"/>
    </font>
    <font>
      <b/>
      <sz val="14"/>
      <color theme="8" tint="-0.249977111117893"/>
      <name val="Meiryo UI"/>
      <family val="3"/>
      <charset val="128"/>
    </font>
    <font>
      <sz val="12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0" xfId="0" applyFont="1" applyFill="1">
      <alignment vertical="center"/>
    </xf>
    <xf numFmtId="0" fontId="3" fillId="2" borderId="0" xfId="0" applyFont="1" applyFill="1">
      <alignment vertical="center"/>
    </xf>
    <xf numFmtId="38" fontId="3" fillId="0" borderId="0" xfId="1" applyFont="1">
      <alignment vertical="center"/>
    </xf>
    <xf numFmtId="176" fontId="3" fillId="0" borderId="0" xfId="0" applyNumberFormat="1" applyFont="1">
      <alignment vertical="center"/>
    </xf>
    <xf numFmtId="177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0" fontId="3" fillId="0" borderId="0" xfId="0" applyFont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3" fillId="0" borderId="0" xfId="0" applyFont="1" applyBorder="1">
      <alignment vertical="center"/>
    </xf>
    <xf numFmtId="38" fontId="3" fillId="0" borderId="0" xfId="1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38" fontId="3" fillId="2" borderId="0" xfId="1" applyFont="1" applyFill="1" applyAlignment="1">
      <alignment horizontal="center" vertical="center"/>
    </xf>
    <xf numFmtId="9" fontId="4" fillId="0" borderId="0" xfId="2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38" fontId="7" fillId="0" borderId="0" xfId="1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38" fontId="9" fillId="0" borderId="0" xfId="1" applyFont="1">
      <alignment vertical="center"/>
    </xf>
    <xf numFmtId="10" fontId="9" fillId="0" borderId="0" xfId="0" applyNumberFormat="1" applyFont="1">
      <alignment vertical="center"/>
    </xf>
    <xf numFmtId="38" fontId="9" fillId="0" borderId="0" xfId="0" applyNumberFormat="1" applyFont="1">
      <alignment vertical="center"/>
    </xf>
    <xf numFmtId="6" fontId="9" fillId="0" borderId="0" xfId="0" applyNumberFormat="1" applyFont="1">
      <alignment vertical="center"/>
    </xf>
    <xf numFmtId="38" fontId="3" fillId="0" borderId="0" xfId="0" applyNumberFormat="1" applyFont="1" applyBorder="1">
      <alignment vertical="center"/>
    </xf>
    <xf numFmtId="0" fontId="4" fillId="0" borderId="0" xfId="0" applyFont="1" applyFill="1" applyBorder="1">
      <alignment vertical="center"/>
    </xf>
    <xf numFmtId="38" fontId="4" fillId="0" borderId="0" xfId="1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40" fontId="3" fillId="0" borderId="0" xfId="1" applyNumberFormat="1" applyFont="1">
      <alignment vertical="center"/>
    </xf>
    <xf numFmtId="38" fontId="7" fillId="4" borderId="0" xfId="1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7"/>
  <sheetViews>
    <sheetView tabSelected="1" topLeftCell="A13" zoomScale="90" zoomScaleNormal="90" workbookViewId="0">
      <selection activeCell="A13" sqref="A13"/>
    </sheetView>
  </sheetViews>
  <sheetFormatPr defaultColWidth="9" defaultRowHeight="15"/>
  <cols>
    <col min="1" max="1" width="30.21875" style="1" customWidth="1"/>
    <col min="2" max="21" width="7.6640625" style="1" customWidth="1"/>
    <col min="22" max="23" width="9.44140625" style="1" customWidth="1"/>
    <col min="24" max="16384" width="9" style="1"/>
  </cols>
  <sheetData>
    <row r="1" spans="1:23" ht="24.6">
      <c r="A1" s="23" t="s">
        <v>46</v>
      </c>
    </row>
    <row r="2" spans="1:23" ht="18.600000000000001">
      <c r="A2" s="19" t="s">
        <v>20</v>
      </c>
      <c r="W2" s="8" t="s">
        <v>41</v>
      </c>
    </row>
    <row r="3" spans="1:23" ht="24" customHeight="1">
      <c r="A3" s="2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9" t="s">
        <v>12</v>
      </c>
      <c r="O3" s="9" t="s">
        <v>13</v>
      </c>
      <c r="P3" s="9" t="s">
        <v>14</v>
      </c>
      <c r="Q3" s="9" t="s">
        <v>15</v>
      </c>
      <c r="R3" s="9" t="s">
        <v>16</v>
      </c>
      <c r="S3" s="9" t="s">
        <v>17</v>
      </c>
      <c r="T3" s="9" t="s">
        <v>18</v>
      </c>
      <c r="U3" s="9" t="s">
        <v>19</v>
      </c>
      <c r="V3" s="9" t="s">
        <v>29</v>
      </c>
      <c r="W3" s="9" t="s">
        <v>28</v>
      </c>
    </row>
    <row r="4" spans="1:23" ht="16.5" customHeight="1">
      <c r="A4" s="1" t="s">
        <v>22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>
        <f>B34*(-1)</f>
        <v>-2000</v>
      </c>
      <c r="W4" s="4">
        <f t="shared" ref="W4:W18" si="0">SUM(B4:V4)</f>
        <v>-2000</v>
      </c>
    </row>
    <row r="5" spans="1:23" ht="16.5" customHeight="1">
      <c r="A5" s="1" t="s">
        <v>30</v>
      </c>
      <c r="B5" s="4">
        <f>住宅ローン償還表!$D$2*12/10000</f>
        <v>114.68559403510214</v>
      </c>
      <c r="C5" s="4">
        <f>住宅ローン償還表!$D$2*12/10000</f>
        <v>114.68559403510214</v>
      </c>
      <c r="D5" s="4">
        <f>住宅ローン償還表!$D$2*12/10000</f>
        <v>114.68559403510214</v>
      </c>
      <c r="E5" s="4">
        <f>住宅ローン償還表!$D$2*12/10000</f>
        <v>114.68559403510214</v>
      </c>
      <c r="F5" s="4">
        <f>住宅ローン償還表!$D$2*12/10000</f>
        <v>114.68559403510214</v>
      </c>
      <c r="G5" s="4">
        <f>住宅ローン償還表!$D$2*12/10000</f>
        <v>114.68559403510214</v>
      </c>
      <c r="H5" s="4">
        <f>住宅ローン償還表!$D$2*12/10000</f>
        <v>114.68559403510214</v>
      </c>
      <c r="I5" s="4">
        <f>住宅ローン償還表!$D$2*12/10000</f>
        <v>114.68559403510214</v>
      </c>
      <c r="J5" s="4">
        <f>住宅ローン償還表!$D$2*12/10000</f>
        <v>114.68559403510214</v>
      </c>
      <c r="K5" s="4">
        <f>住宅ローン償還表!$D$2*12/10000</f>
        <v>114.68559403510214</v>
      </c>
      <c r="L5" s="4">
        <f>住宅ローン償還表!$D$2*12/10000</f>
        <v>114.68559403510214</v>
      </c>
      <c r="M5" s="4">
        <f>住宅ローン償還表!$D$2*12/10000</f>
        <v>114.68559403510214</v>
      </c>
      <c r="N5" s="4">
        <f>住宅ローン償還表!$D$2*12/10000</f>
        <v>114.68559403510214</v>
      </c>
      <c r="O5" s="4">
        <f>住宅ローン償還表!$D$2*12/10000</f>
        <v>114.68559403510214</v>
      </c>
      <c r="P5" s="4">
        <f>住宅ローン償還表!$D$2*12/10000</f>
        <v>114.68559403510214</v>
      </c>
      <c r="Q5" s="4">
        <f>住宅ローン償還表!$D$2*12/10000</f>
        <v>114.68559403510214</v>
      </c>
      <c r="R5" s="4">
        <f>住宅ローン償還表!$D$2*12/10000</f>
        <v>114.68559403510214</v>
      </c>
      <c r="S5" s="4">
        <f>住宅ローン償還表!$D$2*12/10000</f>
        <v>114.68559403510214</v>
      </c>
      <c r="T5" s="4">
        <f>住宅ローン償還表!$D$2*12/10000</f>
        <v>114.68559403510214</v>
      </c>
      <c r="U5" s="4">
        <f>住宅ローン償還表!$D$2*12/10000</f>
        <v>114.68559403510214</v>
      </c>
      <c r="V5" s="4">
        <f>U6</f>
        <v>1629.0373497525063</v>
      </c>
      <c r="W5" s="4">
        <f>SUM(B5:V5)</f>
        <v>3922.7492304545494</v>
      </c>
    </row>
    <row r="6" spans="1:23" s="10" customFormat="1" ht="16.5" customHeight="1">
      <c r="A6" s="10" t="s">
        <v>36</v>
      </c>
      <c r="B6" s="11">
        <f>住宅ローン償還表!B13/10000</f>
        <v>3420.2728023670993</v>
      </c>
      <c r="C6" s="11">
        <f>住宅ローン償還表!B25/10000</f>
        <v>3332.6284923158214</v>
      </c>
      <c r="D6" s="11">
        <f>住宅ローン償還表!B37/10000</f>
        <v>3244.2804511626819</v>
      </c>
      <c r="E6" s="11">
        <f>住宅ローン償還表!B49/10000</f>
        <v>3155.2230283701451</v>
      </c>
      <c r="F6" s="11">
        <f>住宅ローン償還表!B61/10000</f>
        <v>3065.4505280302596</v>
      </c>
      <c r="G6" s="11">
        <f>住宅ローン償還表!B73/10000</f>
        <v>2974.9572085003524</v>
      </c>
      <c r="H6" s="11">
        <f>住宅ローン償還表!B85/10000</f>
        <v>2883.7372820358196</v>
      </c>
      <c r="I6" s="11">
        <f>住宅ローン償還表!B97/10000</f>
        <v>2791.784914419944</v>
      </c>
      <c r="J6" s="11">
        <f>住宅ローン償還表!B109/10000</f>
        <v>2699.0942245907595</v>
      </c>
      <c r="K6" s="11">
        <f>住宅ローン償還表!B121/10000</f>
        <v>2605.6592842649056</v>
      </c>
      <c r="L6" s="11">
        <f>住宅ローン償還表!B133/10000</f>
        <v>2511.4741175584768</v>
      </c>
      <c r="M6" s="11">
        <f>住宅ローン償還表!B145/10000</f>
        <v>2416.5327006048096</v>
      </c>
      <c r="N6" s="11">
        <f>住宅ローン償還表!B157/10000</f>
        <v>2320.8289611692157</v>
      </c>
      <c r="O6" s="11">
        <f>住宅ローン償還表!B169/10000</f>
        <v>2224.3567782606124</v>
      </c>
      <c r="P6" s="11">
        <f>住宅ローン償還表!B181/10000</f>
        <v>2127.1099817400427</v>
      </c>
      <c r="Q6" s="11">
        <f>住宅ローン償還表!B193/10000</f>
        <v>2029.0823519260414</v>
      </c>
      <c r="R6" s="11">
        <f>住宅ローン償還表!B205/10000</f>
        <v>1930.2676191968426</v>
      </c>
      <c r="S6" s="11">
        <f>住宅ローン償還表!B217/10000</f>
        <v>1830.6594635893871</v>
      </c>
      <c r="T6" s="11">
        <f>住宅ローン償還表!B229/10000</f>
        <v>1730.2515143951148</v>
      </c>
      <c r="U6" s="11">
        <f>住宅ローン償還表!B241/10000</f>
        <v>1629.0373497525063</v>
      </c>
      <c r="V6" s="8" t="s">
        <v>37</v>
      </c>
      <c r="W6" s="8" t="s">
        <v>37</v>
      </c>
    </row>
    <row r="7" spans="1:23" ht="16.5" customHeight="1">
      <c r="A7" s="1" t="s">
        <v>33</v>
      </c>
      <c r="B7" s="4">
        <f>-B6*1%</f>
        <v>-34.202728023670993</v>
      </c>
      <c r="C7" s="4">
        <f t="shared" ref="C7:K7" si="1">-C6*1%</f>
        <v>-33.326284923158212</v>
      </c>
      <c r="D7" s="4">
        <f t="shared" si="1"/>
        <v>-32.442804511626818</v>
      </c>
      <c r="E7" s="4">
        <f t="shared" si="1"/>
        <v>-31.552230283701451</v>
      </c>
      <c r="F7" s="4">
        <f t="shared" si="1"/>
        <v>-30.654505280302597</v>
      </c>
      <c r="G7" s="4">
        <f t="shared" si="1"/>
        <v>-29.749572085003525</v>
      </c>
      <c r="H7" s="4">
        <f t="shared" si="1"/>
        <v>-28.837372820358198</v>
      </c>
      <c r="I7" s="4">
        <f t="shared" si="1"/>
        <v>-27.91784914419944</v>
      </c>
      <c r="J7" s="4">
        <f t="shared" si="1"/>
        <v>-26.990942245907597</v>
      </c>
      <c r="K7" s="4">
        <f t="shared" si="1"/>
        <v>-26.056592842649057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>
        <f t="shared" si="0"/>
        <v>-301.73088216057789</v>
      </c>
    </row>
    <row r="8" spans="1:23" ht="16.5" customHeight="1">
      <c r="A8" s="1" t="s">
        <v>44</v>
      </c>
      <c r="B8" s="4">
        <v>25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>
        <v>25</v>
      </c>
      <c r="W8" s="4">
        <f t="shared" si="0"/>
        <v>50</v>
      </c>
    </row>
    <row r="9" spans="1:23" ht="16.5" customHeight="1">
      <c r="A9" s="1" t="s">
        <v>45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f>(B34*3%+6)*110%</f>
        <v>72.600000000000009</v>
      </c>
      <c r="W9" s="4">
        <f t="shared" si="0"/>
        <v>72.600000000000009</v>
      </c>
    </row>
    <row r="10" spans="1:23" ht="16.5" customHeight="1">
      <c r="A10" s="1" t="s">
        <v>25</v>
      </c>
      <c r="B10" s="4">
        <f t="shared" ref="B10:U10" si="2">$B35*12</f>
        <v>12</v>
      </c>
      <c r="C10" s="4">
        <f t="shared" si="2"/>
        <v>12</v>
      </c>
      <c r="D10" s="4">
        <f t="shared" si="2"/>
        <v>12</v>
      </c>
      <c r="E10" s="4">
        <f t="shared" si="2"/>
        <v>12</v>
      </c>
      <c r="F10" s="4">
        <f t="shared" si="2"/>
        <v>12</v>
      </c>
      <c r="G10" s="4">
        <f t="shared" si="2"/>
        <v>12</v>
      </c>
      <c r="H10" s="4">
        <f t="shared" si="2"/>
        <v>12</v>
      </c>
      <c r="I10" s="4">
        <f t="shared" si="2"/>
        <v>12</v>
      </c>
      <c r="J10" s="4">
        <f t="shared" si="2"/>
        <v>12</v>
      </c>
      <c r="K10" s="4">
        <f t="shared" si="2"/>
        <v>12</v>
      </c>
      <c r="L10" s="4">
        <f t="shared" si="2"/>
        <v>12</v>
      </c>
      <c r="M10" s="4">
        <f t="shared" si="2"/>
        <v>12</v>
      </c>
      <c r="N10" s="4">
        <f t="shared" si="2"/>
        <v>12</v>
      </c>
      <c r="O10" s="4">
        <f t="shared" si="2"/>
        <v>12</v>
      </c>
      <c r="P10" s="4">
        <f t="shared" si="2"/>
        <v>12</v>
      </c>
      <c r="Q10" s="4">
        <f t="shared" si="2"/>
        <v>12</v>
      </c>
      <c r="R10" s="4">
        <f t="shared" si="2"/>
        <v>12</v>
      </c>
      <c r="S10" s="4">
        <f t="shared" si="2"/>
        <v>12</v>
      </c>
      <c r="T10" s="4">
        <f t="shared" si="2"/>
        <v>12</v>
      </c>
      <c r="U10" s="4">
        <f t="shared" si="2"/>
        <v>12</v>
      </c>
      <c r="V10" s="8" t="s">
        <v>37</v>
      </c>
      <c r="W10" s="4">
        <f t="shared" si="0"/>
        <v>240</v>
      </c>
    </row>
    <row r="11" spans="1:23" s="12" customFormat="1" ht="16.5" customHeight="1">
      <c r="A11" s="12" t="s">
        <v>27</v>
      </c>
      <c r="B11" s="13">
        <f t="shared" ref="B11:U11" si="3">$B37*12</f>
        <v>12</v>
      </c>
      <c r="C11" s="13">
        <f t="shared" si="3"/>
        <v>12</v>
      </c>
      <c r="D11" s="13">
        <f t="shared" si="3"/>
        <v>12</v>
      </c>
      <c r="E11" s="13">
        <f t="shared" si="3"/>
        <v>12</v>
      </c>
      <c r="F11" s="13">
        <f t="shared" si="3"/>
        <v>12</v>
      </c>
      <c r="G11" s="13">
        <f t="shared" si="3"/>
        <v>12</v>
      </c>
      <c r="H11" s="13">
        <f t="shared" si="3"/>
        <v>12</v>
      </c>
      <c r="I11" s="13">
        <f t="shared" si="3"/>
        <v>12</v>
      </c>
      <c r="J11" s="13">
        <f t="shared" si="3"/>
        <v>12</v>
      </c>
      <c r="K11" s="13">
        <f t="shared" si="3"/>
        <v>12</v>
      </c>
      <c r="L11" s="13">
        <f t="shared" si="3"/>
        <v>12</v>
      </c>
      <c r="M11" s="13">
        <f t="shared" si="3"/>
        <v>12</v>
      </c>
      <c r="N11" s="13">
        <f t="shared" si="3"/>
        <v>12</v>
      </c>
      <c r="O11" s="13">
        <f t="shared" si="3"/>
        <v>12</v>
      </c>
      <c r="P11" s="13">
        <f t="shared" si="3"/>
        <v>12</v>
      </c>
      <c r="Q11" s="13">
        <f t="shared" si="3"/>
        <v>12</v>
      </c>
      <c r="R11" s="13">
        <f t="shared" si="3"/>
        <v>12</v>
      </c>
      <c r="S11" s="13">
        <f t="shared" si="3"/>
        <v>12</v>
      </c>
      <c r="T11" s="13">
        <f t="shared" si="3"/>
        <v>12</v>
      </c>
      <c r="U11" s="13">
        <f t="shared" si="3"/>
        <v>12</v>
      </c>
      <c r="V11" s="8" t="s">
        <v>37</v>
      </c>
      <c r="W11" s="13">
        <f t="shared" si="0"/>
        <v>240</v>
      </c>
    </row>
    <row r="12" spans="1:23" s="12" customFormat="1" ht="16.5" customHeight="1">
      <c r="A12" s="14" t="s">
        <v>31</v>
      </c>
      <c r="B12" s="13">
        <f>B13*1.4%/6+B14*1.4%/2</f>
        <v>12.833333333333332</v>
      </c>
      <c r="C12" s="13">
        <f t="shared" ref="C12:F12" si="4">C13*1.4%/6+C14*1.4%/2</f>
        <v>12.833333333333332</v>
      </c>
      <c r="D12" s="13">
        <f t="shared" si="4"/>
        <v>12.833333333333332</v>
      </c>
      <c r="E12" s="13">
        <f t="shared" si="4"/>
        <v>12.833333333333332</v>
      </c>
      <c r="F12" s="13">
        <f t="shared" si="4"/>
        <v>12.833333333333332</v>
      </c>
      <c r="G12" s="13">
        <f>G13*1.4%/6+G14*1.4%</f>
        <v>23.333333333333329</v>
      </c>
      <c r="H12" s="13">
        <f t="shared" ref="H12:U12" si="5">H13*1.4%/6+H14*1.4%</f>
        <v>23.333333333333329</v>
      </c>
      <c r="I12" s="13">
        <f t="shared" si="5"/>
        <v>23.333333333333329</v>
      </c>
      <c r="J12" s="13">
        <f t="shared" si="5"/>
        <v>23.333333333333329</v>
      </c>
      <c r="K12" s="13">
        <f t="shared" si="5"/>
        <v>23.333333333333329</v>
      </c>
      <c r="L12" s="13">
        <f t="shared" si="5"/>
        <v>23.333333333333329</v>
      </c>
      <c r="M12" s="13">
        <f t="shared" si="5"/>
        <v>23.333333333333329</v>
      </c>
      <c r="N12" s="13">
        <f t="shared" si="5"/>
        <v>23.333333333333329</v>
      </c>
      <c r="O12" s="13">
        <f t="shared" si="5"/>
        <v>23.333333333333329</v>
      </c>
      <c r="P12" s="13">
        <f t="shared" si="5"/>
        <v>23.333333333333329</v>
      </c>
      <c r="Q12" s="13">
        <f t="shared" si="5"/>
        <v>23.333333333333329</v>
      </c>
      <c r="R12" s="13">
        <f t="shared" si="5"/>
        <v>23.333333333333329</v>
      </c>
      <c r="S12" s="13">
        <f t="shared" si="5"/>
        <v>23.333333333333329</v>
      </c>
      <c r="T12" s="13">
        <f t="shared" si="5"/>
        <v>23.333333333333329</v>
      </c>
      <c r="U12" s="13">
        <f t="shared" si="5"/>
        <v>23.333333333333329</v>
      </c>
      <c r="V12" s="8" t="s">
        <v>37</v>
      </c>
      <c r="W12" s="13">
        <f t="shared" si="0"/>
        <v>414.1666666666664</v>
      </c>
    </row>
    <row r="13" spans="1:23" s="33" customFormat="1" ht="16.5" customHeight="1">
      <c r="A13" s="30" t="s">
        <v>63</v>
      </c>
      <c r="B13" s="31">
        <v>1000</v>
      </c>
      <c r="C13" s="31">
        <v>1000</v>
      </c>
      <c r="D13" s="31">
        <v>1000</v>
      </c>
      <c r="E13" s="31">
        <v>1000</v>
      </c>
      <c r="F13" s="31">
        <v>1000</v>
      </c>
      <c r="G13" s="31">
        <v>1000</v>
      </c>
      <c r="H13" s="31">
        <v>1000</v>
      </c>
      <c r="I13" s="31">
        <v>1000</v>
      </c>
      <c r="J13" s="31">
        <v>1000</v>
      </c>
      <c r="K13" s="31">
        <v>1000</v>
      </c>
      <c r="L13" s="31">
        <v>1000</v>
      </c>
      <c r="M13" s="31">
        <v>1000</v>
      </c>
      <c r="N13" s="31">
        <v>1000</v>
      </c>
      <c r="O13" s="31">
        <v>1000</v>
      </c>
      <c r="P13" s="31">
        <v>1000</v>
      </c>
      <c r="Q13" s="31">
        <v>1000</v>
      </c>
      <c r="R13" s="31">
        <v>1000</v>
      </c>
      <c r="S13" s="31">
        <v>1000</v>
      </c>
      <c r="T13" s="31">
        <v>1000</v>
      </c>
      <c r="U13" s="31">
        <v>1000</v>
      </c>
      <c r="V13" s="31"/>
      <c r="W13" s="32" t="s">
        <v>37</v>
      </c>
    </row>
    <row r="14" spans="1:23" s="33" customFormat="1" ht="16.5" customHeight="1">
      <c r="A14" s="30" t="s">
        <v>64</v>
      </c>
      <c r="B14" s="31">
        <v>1500</v>
      </c>
      <c r="C14" s="31">
        <v>1500</v>
      </c>
      <c r="D14" s="31">
        <v>1500</v>
      </c>
      <c r="E14" s="31">
        <v>1500</v>
      </c>
      <c r="F14" s="31">
        <v>1500</v>
      </c>
      <c r="G14" s="31">
        <v>1500</v>
      </c>
      <c r="H14" s="31">
        <v>1500</v>
      </c>
      <c r="I14" s="31">
        <v>1500</v>
      </c>
      <c r="J14" s="31">
        <v>1500</v>
      </c>
      <c r="K14" s="31">
        <v>1500</v>
      </c>
      <c r="L14" s="31">
        <v>1500</v>
      </c>
      <c r="M14" s="31">
        <v>1500</v>
      </c>
      <c r="N14" s="31">
        <v>1500</v>
      </c>
      <c r="O14" s="31">
        <v>1500</v>
      </c>
      <c r="P14" s="31">
        <v>1500</v>
      </c>
      <c r="Q14" s="31">
        <v>1500</v>
      </c>
      <c r="R14" s="31">
        <v>1500</v>
      </c>
      <c r="S14" s="31">
        <v>1500</v>
      </c>
      <c r="T14" s="31">
        <v>1500</v>
      </c>
      <c r="U14" s="31">
        <v>1500</v>
      </c>
      <c r="V14" s="31"/>
      <c r="W14" s="32" t="s">
        <v>37</v>
      </c>
    </row>
    <row r="15" spans="1:23" s="12" customFormat="1" ht="16.5" customHeight="1">
      <c r="A15" s="14" t="s">
        <v>32</v>
      </c>
      <c r="B15" s="13">
        <f t="shared" ref="B15:U15" si="6">$B$36*12</f>
        <v>12</v>
      </c>
      <c r="C15" s="13">
        <f t="shared" si="6"/>
        <v>12</v>
      </c>
      <c r="D15" s="13">
        <f t="shared" si="6"/>
        <v>12</v>
      </c>
      <c r="E15" s="13">
        <f t="shared" si="6"/>
        <v>12</v>
      </c>
      <c r="F15" s="13">
        <f t="shared" si="6"/>
        <v>12</v>
      </c>
      <c r="G15" s="13">
        <f t="shared" si="6"/>
        <v>12</v>
      </c>
      <c r="H15" s="13">
        <f t="shared" si="6"/>
        <v>12</v>
      </c>
      <c r="I15" s="13">
        <f t="shared" si="6"/>
        <v>12</v>
      </c>
      <c r="J15" s="13">
        <f t="shared" si="6"/>
        <v>12</v>
      </c>
      <c r="K15" s="13">
        <f t="shared" si="6"/>
        <v>12</v>
      </c>
      <c r="L15" s="13">
        <f t="shared" si="6"/>
        <v>12</v>
      </c>
      <c r="M15" s="13">
        <f t="shared" si="6"/>
        <v>12</v>
      </c>
      <c r="N15" s="13">
        <f t="shared" si="6"/>
        <v>12</v>
      </c>
      <c r="O15" s="13">
        <f t="shared" si="6"/>
        <v>12</v>
      </c>
      <c r="P15" s="13">
        <f t="shared" si="6"/>
        <v>12</v>
      </c>
      <c r="Q15" s="13">
        <f t="shared" si="6"/>
        <v>12</v>
      </c>
      <c r="R15" s="13">
        <f t="shared" si="6"/>
        <v>12</v>
      </c>
      <c r="S15" s="13">
        <f t="shared" si="6"/>
        <v>12</v>
      </c>
      <c r="T15" s="13">
        <f t="shared" si="6"/>
        <v>12</v>
      </c>
      <c r="U15" s="13">
        <f t="shared" si="6"/>
        <v>12</v>
      </c>
      <c r="V15" s="13"/>
      <c r="W15" s="13">
        <f t="shared" si="0"/>
        <v>240</v>
      </c>
    </row>
    <row r="16" spans="1:23" s="12" customFormat="1" ht="16.5" customHeight="1">
      <c r="A16" s="14" t="s">
        <v>34</v>
      </c>
      <c r="B16" s="13">
        <f t="shared" ref="B16:U16" si="7">$B$38</f>
        <v>1</v>
      </c>
      <c r="C16" s="13">
        <f t="shared" si="7"/>
        <v>1</v>
      </c>
      <c r="D16" s="13">
        <f t="shared" si="7"/>
        <v>1</v>
      </c>
      <c r="E16" s="13">
        <f t="shared" si="7"/>
        <v>1</v>
      </c>
      <c r="F16" s="13">
        <f t="shared" si="7"/>
        <v>1</v>
      </c>
      <c r="G16" s="13">
        <f t="shared" si="7"/>
        <v>1</v>
      </c>
      <c r="H16" s="13">
        <f t="shared" si="7"/>
        <v>1</v>
      </c>
      <c r="I16" s="13">
        <f t="shared" si="7"/>
        <v>1</v>
      </c>
      <c r="J16" s="13">
        <f t="shared" si="7"/>
        <v>1</v>
      </c>
      <c r="K16" s="13">
        <f t="shared" si="7"/>
        <v>1</v>
      </c>
      <c r="L16" s="13">
        <f t="shared" si="7"/>
        <v>1</v>
      </c>
      <c r="M16" s="13">
        <f t="shared" si="7"/>
        <v>1</v>
      </c>
      <c r="N16" s="13">
        <f t="shared" si="7"/>
        <v>1</v>
      </c>
      <c r="O16" s="13">
        <f t="shared" si="7"/>
        <v>1</v>
      </c>
      <c r="P16" s="13">
        <f t="shared" si="7"/>
        <v>1</v>
      </c>
      <c r="Q16" s="13">
        <f t="shared" si="7"/>
        <v>1</v>
      </c>
      <c r="R16" s="13">
        <f t="shared" si="7"/>
        <v>1</v>
      </c>
      <c r="S16" s="13">
        <f t="shared" si="7"/>
        <v>1</v>
      </c>
      <c r="T16" s="13">
        <f t="shared" si="7"/>
        <v>1</v>
      </c>
      <c r="U16" s="13">
        <f t="shared" si="7"/>
        <v>1</v>
      </c>
      <c r="V16" s="13"/>
      <c r="W16" s="13">
        <f t="shared" si="0"/>
        <v>20</v>
      </c>
    </row>
    <row r="17" spans="1:24" s="12" customFormat="1" ht="16.5" customHeight="1">
      <c r="A17" s="14" t="s">
        <v>38</v>
      </c>
      <c r="B17" s="13">
        <f t="shared" ref="B17:U17" si="8">$B$39*-12</f>
        <v>-6</v>
      </c>
      <c r="C17" s="13">
        <f t="shared" si="8"/>
        <v>-6</v>
      </c>
      <c r="D17" s="13">
        <f t="shared" si="8"/>
        <v>-6</v>
      </c>
      <c r="E17" s="13">
        <f t="shared" si="8"/>
        <v>-6</v>
      </c>
      <c r="F17" s="13">
        <f t="shared" si="8"/>
        <v>-6</v>
      </c>
      <c r="G17" s="13">
        <f t="shared" si="8"/>
        <v>-6</v>
      </c>
      <c r="H17" s="13">
        <f t="shared" si="8"/>
        <v>-6</v>
      </c>
      <c r="I17" s="13">
        <f t="shared" si="8"/>
        <v>-6</v>
      </c>
      <c r="J17" s="13">
        <f t="shared" si="8"/>
        <v>-6</v>
      </c>
      <c r="K17" s="13">
        <f t="shared" si="8"/>
        <v>-6</v>
      </c>
      <c r="L17" s="13">
        <f t="shared" si="8"/>
        <v>-6</v>
      </c>
      <c r="M17" s="13">
        <f t="shared" si="8"/>
        <v>-6</v>
      </c>
      <c r="N17" s="13">
        <f t="shared" si="8"/>
        <v>-6</v>
      </c>
      <c r="O17" s="13">
        <f t="shared" si="8"/>
        <v>-6</v>
      </c>
      <c r="P17" s="13">
        <f t="shared" si="8"/>
        <v>-6</v>
      </c>
      <c r="Q17" s="13">
        <f t="shared" si="8"/>
        <v>-6</v>
      </c>
      <c r="R17" s="13">
        <f t="shared" si="8"/>
        <v>-6</v>
      </c>
      <c r="S17" s="13">
        <f t="shared" si="8"/>
        <v>-6</v>
      </c>
      <c r="T17" s="13">
        <f t="shared" si="8"/>
        <v>-6</v>
      </c>
      <c r="U17" s="13">
        <f t="shared" si="8"/>
        <v>-6</v>
      </c>
      <c r="V17" s="13"/>
      <c r="W17" s="13">
        <f t="shared" si="0"/>
        <v>-120</v>
      </c>
      <c r="X17" s="29"/>
    </row>
    <row r="18" spans="1:24" ht="16.5" customHeight="1" thickBot="1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>
        <f t="shared" si="0"/>
        <v>0</v>
      </c>
    </row>
    <row r="19" spans="1:24" s="21" customFormat="1" ht="25.8" customHeight="1" thickTop="1">
      <c r="A19" s="21" t="s">
        <v>28</v>
      </c>
      <c r="B19" s="22">
        <f>SUM(B4:B18)-(B6+B13+B14)</f>
        <v>149.31619934476475</v>
      </c>
      <c r="C19" s="22">
        <f t="shared" ref="C19:U19" si="9">SUM(C4:C18)-(C6+C13+C14)</f>
        <v>125.19264244527676</v>
      </c>
      <c r="D19" s="22">
        <f t="shared" si="9"/>
        <v>126.07612285680807</v>
      </c>
      <c r="E19" s="22">
        <f t="shared" si="9"/>
        <v>126.96669708473382</v>
      </c>
      <c r="F19" s="22">
        <f t="shared" si="9"/>
        <v>127.86442208813241</v>
      </c>
      <c r="G19" s="22">
        <f t="shared" si="9"/>
        <v>139.26935528343165</v>
      </c>
      <c r="H19" s="22">
        <f t="shared" si="9"/>
        <v>140.18155454807675</v>
      </c>
      <c r="I19" s="22">
        <f t="shared" si="9"/>
        <v>141.10107822423561</v>
      </c>
      <c r="J19" s="22">
        <f t="shared" si="9"/>
        <v>142.02798512252775</v>
      </c>
      <c r="K19" s="22">
        <f t="shared" si="9"/>
        <v>142.96233452578599</v>
      </c>
      <c r="L19" s="22">
        <f t="shared" si="9"/>
        <v>169.01892736843547</v>
      </c>
      <c r="M19" s="22">
        <f t="shared" si="9"/>
        <v>169.01892736843547</v>
      </c>
      <c r="N19" s="22">
        <f t="shared" si="9"/>
        <v>169.01892736843547</v>
      </c>
      <c r="O19" s="22">
        <f t="shared" si="9"/>
        <v>169.01892736843547</v>
      </c>
      <c r="P19" s="22">
        <f t="shared" si="9"/>
        <v>169.01892736843547</v>
      </c>
      <c r="Q19" s="22">
        <f t="shared" si="9"/>
        <v>169.01892736843547</v>
      </c>
      <c r="R19" s="22">
        <f t="shared" si="9"/>
        <v>169.01892736843547</v>
      </c>
      <c r="S19" s="22">
        <f t="shared" si="9"/>
        <v>169.01892736843547</v>
      </c>
      <c r="T19" s="22">
        <f t="shared" si="9"/>
        <v>169.01892736843547</v>
      </c>
      <c r="U19" s="22">
        <f t="shared" si="9"/>
        <v>169.01892736843547</v>
      </c>
      <c r="V19" s="22">
        <f>SUM(V4:V18)</f>
        <v>-273.36265024749366</v>
      </c>
      <c r="W19" s="35">
        <f>SUM(B19:V19)</f>
        <v>2777.7850149606347</v>
      </c>
    </row>
    <row r="20" spans="1:24" ht="16.5" customHeight="1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4" ht="16.5" customHeight="1">
      <c r="A21" s="20" t="s">
        <v>21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4" ht="22.5" customHeight="1">
      <c r="A22" s="3"/>
      <c r="B22" s="17" t="s">
        <v>0</v>
      </c>
      <c r="C22" s="17" t="s">
        <v>1</v>
      </c>
      <c r="D22" s="17" t="s">
        <v>2</v>
      </c>
      <c r="E22" s="17" t="s">
        <v>3</v>
      </c>
      <c r="F22" s="17" t="s">
        <v>4</v>
      </c>
      <c r="G22" s="17" t="s">
        <v>5</v>
      </c>
      <c r="H22" s="17" t="s">
        <v>6</v>
      </c>
      <c r="I22" s="17" t="s">
        <v>7</v>
      </c>
      <c r="J22" s="17" t="s">
        <v>8</v>
      </c>
      <c r="K22" s="17" t="s">
        <v>9</v>
      </c>
      <c r="L22" s="17" t="s">
        <v>10</v>
      </c>
      <c r="M22" s="17" t="s">
        <v>11</v>
      </c>
      <c r="N22" s="17" t="s">
        <v>12</v>
      </c>
      <c r="O22" s="17" t="s">
        <v>13</v>
      </c>
      <c r="P22" s="17" t="s">
        <v>14</v>
      </c>
      <c r="Q22" s="17" t="s">
        <v>15</v>
      </c>
      <c r="R22" s="17" t="s">
        <v>16</v>
      </c>
      <c r="S22" s="17" t="s">
        <v>17</v>
      </c>
      <c r="T22" s="17" t="s">
        <v>18</v>
      </c>
      <c r="U22" s="17" t="s">
        <v>19</v>
      </c>
      <c r="V22" s="17" t="s">
        <v>29</v>
      </c>
      <c r="W22" s="17" t="s">
        <v>28</v>
      </c>
    </row>
    <row r="23" spans="1:24" ht="16.5" customHeight="1">
      <c r="A23" s="1" t="s">
        <v>24</v>
      </c>
      <c r="B23" s="4">
        <f t="shared" ref="B23:U23" si="10">$B$44*B24*12</f>
        <v>36.000000000000007</v>
      </c>
      <c r="C23" s="4">
        <f t="shared" si="10"/>
        <v>36.000000000000007</v>
      </c>
      <c r="D23" s="4">
        <f t="shared" si="10"/>
        <v>36.000000000000007</v>
      </c>
      <c r="E23" s="4">
        <f t="shared" si="10"/>
        <v>36.000000000000007</v>
      </c>
      <c r="F23" s="4">
        <f t="shared" si="10"/>
        <v>36</v>
      </c>
      <c r="G23" s="4">
        <f t="shared" si="10"/>
        <v>54</v>
      </c>
      <c r="H23" s="4">
        <f t="shared" si="10"/>
        <v>54</v>
      </c>
      <c r="I23" s="4">
        <f t="shared" si="10"/>
        <v>54</v>
      </c>
      <c r="J23" s="4">
        <f t="shared" si="10"/>
        <v>54</v>
      </c>
      <c r="K23" s="4">
        <f t="shared" si="10"/>
        <v>54</v>
      </c>
      <c r="L23" s="4">
        <f t="shared" si="10"/>
        <v>120</v>
      </c>
      <c r="M23" s="4">
        <f t="shared" si="10"/>
        <v>120</v>
      </c>
      <c r="N23" s="4">
        <f t="shared" si="10"/>
        <v>120</v>
      </c>
      <c r="O23" s="4">
        <f t="shared" si="10"/>
        <v>120</v>
      </c>
      <c r="P23" s="4">
        <f t="shared" si="10"/>
        <v>120</v>
      </c>
      <c r="Q23" s="4">
        <f t="shared" si="10"/>
        <v>120</v>
      </c>
      <c r="R23" s="4">
        <f t="shared" si="10"/>
        <v>120</v>
      </c>
      <c r="S23" s="4">
        <f t="shared" si="10"/>
        <v>120</v>
      </c>
      <c r="T23" s="4">
        <f t="shared" si="10"/>
        <v>120</v>
      </c>
      <c r="U23" s="4">
        <f t="shared" si="10"/>
        <v>120</v>
      </c>
      <c r="V23" s="4"/>
      <c r="W23" s="4">
        <f t="shared" ref="W23:W28" si="11">SUM(B23:V23)</f>
        <v>1650</v>
      </c>
    </row>
    <row r="24" spans="1:24" s="10" customFormat="1" ht="16.5" customHeight="1">
      <c r="A24" s="10" t="s">
        <v>61</v>
      </c>
      <c r="B24" s="18">
        <v>0.30000000000000004</v>
      </c>
      <c r="C24" s="18">
        <v>0.30000000000000004</v>
      </c>
      <c r="D24" s="18">
        <v>0.30000000000000004</v>
      </c>
      <c r="E24" s="18">
        <v>0.30000000000000004</v>
      </c>
      <c r="F24" s="18">
        <v>0.3</v>
      </c>
      <c r="G24" s="18">
        <v>0.44999999999999996</v>
      </c>
      <c r="H24" s="18">
        <v>0.44999999999999996</v>
      </c>
      <c r="I24" s="18">
        <v>0.44999999999999996</v>
      </c>
      <c r="J24" s="18">
        <v>0.44999999999999996</v>
      </c>
      <c r="K24" s="18">
        <v>0.45</v>
      </c>
      <c r="L24" s="18">
        <v>1</v>
      </c>
      <c r="M24" s="18">
        <v>1</v>
      </c>
      <c r="N24" s="18">
        <v>1</v>
      </c>
      <c r="O24" s="18">
        <v>1</v>
      </c>
      <c r="P24" s="18">
        <v>1</v>
      </c>
      <c r="Q24" s="18">
        <v>1</v>
      </c>
      <c r="R24" s="18">
        <v>1</v>
      </c>
      <c r="S24" s="18">
        <v>1</v>
      </c>
      <c r="T24" s="18">
        <v>1</v>
      </c>
      <c r="U24" s="18">
        <v>1</v>
      </c>
      <c r="V24" s="11"/>
      <c r="W24" s="8" t="s">
        <v>37</v>
      </c>
    </row>
    <row r="25" spans="1:24" ht="16.5" customHeight="1">
      <c r="A25" s="1" t="s">
        <v>25</v>
      </c>
      <c r="B25" s="4">
        <f t="shared" ref="B25:U25" si="12">$B45*12</f>
        <v>12</v>
      </c>
      <c r="C25" s="4">
        <f t="shared" si="12"/>
        <v>12</v>
      </c>
      <c r="D25" s="4">
        <f t="shared" si="12"/>
        <v>12</v>
      </c>
      <c r="E25" s="4">
        <f t="shared" si="12"/>
        <v>12</v>
      </c>
      <c r="F25" s="4">
        <f t="shared" si="12"/>
        <v>12</v>
      </c>
      <c r="G25" s="4">
        <f t="shared" si="12"/>
        <v>12</v>
      </c>
      <c r="H25" s="4">
        <f t="shared" si="12"/>
        <v>12</v>
      </c>
      <c r="I25" s="4">
        <f t="shared" si="12"/>
        <v>12</v>
      </c>
      <c r="J25" s="4">
        <f t="shared" si="12"/>
        <v>12</v>
      </c>
      <c r="K25" s="4">
        <f t="shared" si="12"/>
        <v>12</v>
      </c>
      <c r="L25" s="4">
        <f t="shared" si="12"/>
        <v>12</v>
      </c>
      <c r="M25" s="4">
        <f t="shared" si="12"/>
        <v>12</v>
      </c>
      <c r="N25" s="4">
        <f t="shared" si="12"/>
        <v>12</v>
      </c>
      <c r="O25" s="4">
        <f t="shared" si="12"/>
        <v>12</v>
      </c>
      <c r="P25" s="4">
        <f t="shared" si="12"/>
        <v>12</v>
      </c>
      <c r="Q25" s="4">
        <f t="shared" si="12"/>
        <v>12</v>
      </c>
      <c r="R25" s="4">
        <f t="shared" si="12"/>
        <v>12</v>
      </c>
      <c r="S25" s="4">
        <f t="shared" si="12"/>
        <v>12</v>
      </c>
      <c r="T25" s="4">
        <f t="shared" si="12"/>
        <v>12</v>
      </c>
      <c r="U25" s="4">
        <f t="shared" si="12"/>
        <v>12</v>
      </c>
      <c r="V25" s="4"/>
      <c r="W25" s="4">
        <f t="shared" si="11"/>
        <v>240</v>
      </c>
    </row>
    <row r="26" spans="1:24" ht="16.5" customHeight="1">
      <c r="A26" s="1" t="s">
        <v>32</v>
      </c>
      <c r="B26" s="4">
        <f t="shared" ref="B26:U26" si="13">$B46*12</f>
        <v>12</v>
      </c>
      <c r="C26" s="4">
        <f t="shared" si="13"/>
        <v>12</v>
      </c>
      <c r="D26" s="4">
        <f t="shared" si="13"/>
        <v>12</v>
      </c>
      <c r="E26" s="4">
        <f t="shared" si="13"/>
        <v>12</v>
      </c>
      <c r="F26" s="4">
        <f t="shared" si="13"/>
        <v>12</v>
      </c>
      <c r="G26" s="4">
        <f t="shared" si="13"/>
        <v>12</v>
      </c>
      <c r="H26" s="4">
        <f t="shared" si="13"/>
        <v>12</v>
      </c>
      <c r="I26" s="4">
        <f t="shared" si="13"/>
        <v>12</v>
      </c>
      <c r="J26" s="4">
        <f t="shared" si="13"/>
        <v>12</v>
      </c>
      <c r="K26" s="4">
        <f t="shared" si="13"/>
        <v>12</v>
      </c>
      <c r="L26" s="4">
        <f t="shared" si="13"/>
        <v>12</v>
      </c>
      <c r="M26" s="4">
        <f t="shared" si="13"/>
        <v>12</v>
      </c>
      <c r="N26" s="4">
        <f t="shared" si="13"/>
        <v>12</v>
      </c>
      <c r="O26" s="4">
        <f t="shared" si="13"/>
        <v>12</v>
      </c>
      <c r="P26" s="4">
        <f t="shared" si="13"/>
        <v>12</v>
      </c>
      <c r="Q26" s="4">
        <f t="shared" si="13"/>
        <v>12</v>
      </c>
      <c r="R26" s="4">
        <f t="shared" si="13"/>
        <v>12</v>
      </c>
      <c r="S26" s="4">
        <f t="shared" si="13"/>
        <v>12</v>
      </c>
      <c r="T26" s="4">
        <f t="shared" si="13"/>
        <v>12</v>
      </c>
      <c r="U26" s="4">
        <f t="shared" si="13"/>
        <v>12</v>
      </c>
      <c r="V26" s="4"/>
      <c r="W26" s="4">
        <f t="shared" si="11"/>
        <v>240</v>
      </c>
    </row>
    <row r="27" spans="1:24" ht="16.5" customHeight="1">
      <c r="A27" s="1" t="s">
        <v>58</v>
      </c>
      <c r="B27" s="4">
        <f t="shared" ref="B27:U27" si="14">$B$47</f>
        <v>0.5</v>
      </c>
      <c r="C27" s="4">
        <f t="shared" si="14"/>
        <v>0.5</v>
      </c>
      <c r="D27" s="4">
        <f t="shared" si="14"/>
        <v>0.5</v>
      </c>
      <c r="E27" s="4">
        <f t="shared" si="14"/>
        <v>0.5</v>
      </c>
      <c r="F27" s="4">
        <f t="shared" si="14"/>
        <v>0.5</v>
      </c>
      <c r="G27" s="4">
        <f t="shared" si="14"/>
        <v>0.5</v>
      </c>
      <c r="H27" s="4">
        <f t="shared" si="14"/>
        <v>0.5</v>
      </c>
      <c r="I27" s="4">
        <f t="shared" si="14"/>
        <v>0.5</v>
      </c>
      <c r="J27" s="4">
        <f t="shared" si="14"/>
        <v>0.5</v>
      </c>
      <c r="K27" s="4">
        <f t="shared" si="14"/>
        <v>0.5</v>
      </c>
      <c r="L27" s="4">
        <f t="shared" si="14"/>
        <v>0.5</v>
      </c>
      <c r="M27" s="4">
        <f t="shared" si="14"/>
        <v>0.5</v>
      </c>
      <c r="N27" s="4">
        <f t="shared" si="14"/>
        <v>0.5</v>
      </c>
      <c r="O27" s="4">
        <f t="shared" si="14"/>
        <v>0.5</v>
      </c>
      <c r="P27" s="4">
        <f t="shared" si="14"/>
        <v>0.5</v>
      </c>
      <c r="Q27" s="4">
        <f t="shared" si="14"/>
        <v>0.5</v>
      </c>
      <c r="R27" s="4">
        <f t="shared" si="14"/>
        <v>0.5</v>
      </c>
      <c r="S27" s="4">
        <f t="shared" si="14"/>
        <v>0.5</v>
      </c>
      <c r="T27" s="4">
        <f t="shared" si="14"/>
        <v>0.5</v>
      </c>
      <c r="U27" s="4">
        <f t="shared" si="14"/>
        <v>0.5</v>
      </c>
      <c r="V27" s="4"/>
      <c r="W27" s="4">
        <f t="shared" si="11"/>
        <v>10</v>
      </c>
    </row>
    <row r="28" spans="1:24" ht="16.5" customHeight="1" thickBot="1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>
        <f t="shared" si="11"/>
        <v>0</v>
      </c>
    </row>
    <row r="29" spans="1:24" s="21" customFormat="1" ht="24" customHeight="1" thickTop="1">
      <c r="A29" s="21" t="s">
        <v>28</v>
      </c>
      <c r="B29" s="22">
        <f t="shared" ref="B29:T29" si="15">SUM(B23:B28)-B24</f>
        <v>60.500000000000007</v>
      </c>
      <c r="C29" s="22">
        <f t="shared" si="15"/>
        <v>60.500000000000007</v>
      </c>
      <c r="D29" s="22">
        <f t="shared" si="15"/>
        <v>60.500000000000007</v>
      </c>
      <c r="E29" s="22">
        <f t="shared" si="15"/>
        <v>60.500000000000007</v>
      </c>
      <c r="F29" s="22">
        <f t="shared" si="15"/>
        <v>60.5</v>
      </c>
      <c r="G29" s="22">
        <f t="shared" si="15"/>
        <v>78.5</v>
      </c>
      <c r="H29" s="22">
        <f t="shared" si="15"/>
        <v>78.5</v>
      </c>
      <c r="I29" s="22">
        <f t="shared" si="15"/>
        <v>78.5</v>
      </c>
      <c r="J29" s="22">
        <f t="shared" si="15"/>
        <v>78.5</v>
      </c>
      <c r="K29" s="22">
        <f t="shared" si="15"/>
        <v>78.5</v>
      </c>
      <c r="L29" s="22">
        <f t="shared" si="15"/>
        <v>144.5</v>
      </c>
      <c r="M29" s="22">
        <f t="shared" si="15"/>
        <v>144.5</v>
      </c>
      <c r="N29" s="22">
        <f t="shared" si="15"/>
        <v>144.5</v>
      </c>
      <c r="O29" s="22">
        <f t="shared" si="15"/>
        <v>144.5</v>
      </c>
      <c r="P29" s="22">
        <f t="shared" si="15"/>
        <v>144.5</v>
      </c>
      <c r="Q29" s="22">
        <f t="shared" si="15"/>
        <v>144.5</v>
      </c>
      <c r="R29" s="22">
        <f t="shared" si="15"/>
        <v>144.5</v>
      </c>
      <c r="S29" s="22">
        <f t="shared" si="15"/>
        <v>144.5</v>
      </c>
      <c r="T29" s="22">
        <f t="shared" si="15"/>
        <v>144.5</v>
      </c>
      <c r="U29" s="22">
        <f>SUM(U23:U28)-U24</f>
        <v>144.5</v>
      </c>
      <c r="V29" s="22">
        <f>SUM(V23:V28)</f>
        <v>0</v>
      </c>
      <c r="W29" s="35">
        <f>SUM(B29:V29)</f>
        <v>2140</v>
      </c>
    </row>
    <row r="32" spans="1:24">
      <c r="A32" s="2" t="s">
        <v>39</v>
      </c>
      <c r="B32" s="2"/>
      <c r="C32" s="2"/>
      <c r="I32" s="1" t="s">
        <v>49</v>
      </c>
    </row>
    <row r="33" spans="1:9">
      <c r="A33" s="1" t="s">
        <v>47</v>
      </c>
      <c r="B33" s="4">
        <v>3500</v>
      </c>
      <c r="C33" s="1" t="s">
        <v>23</v>
      </c>
      <c r="I33" s="1" t="s">
        <v>65</v>
      </c>
    </row>
    <row r="34" spans="1:9">
      <c r="A34" s="1" t="s">
        <v>48</v>
      </c>
      <c r="B34" s="4">
        <v>2000</v>
      </c>
      <c r="C34" s="1" t="s">
        <v>23</v>
      </c>
      <c r="I34" s="1" t="s">
        <v>66</v>
      </c>
    </row>
    <row r="35" spans="1:9">
      <c r="A35" s="1" t="s">
        <v>25</v>
      </c>
      <c r="B35" s="6">
        <v>1</v>
      </c>
      <c r="C35" s="1" t="s">
        <v>26</v>
      </c>
      <c r="I35" s="1" t="s">
        <v>50</v>
      </c>
    </row>
    <row r="36" spans="1:9">
      <c r="A36" s="1" t="s">
        <v>32</v>
      </c>
      <c r="B36" s="6">
        <v>1</v>
      </c>
      <c r="C36" s="1" t="s">
        <v>26</v>
      </c>
      <c r="I36" s="1" t="s">
        <v>51</v>
      </c>
    </row>
    <row r="37" spans="1:9">
      <c r="A37" s="1" t="s">
        <v>27</v>
      </c>
      <c r="B37" s="6">
        <v>1</v>
      </c>
      <c r="C37" s="1" t="s">
        <v>26</v>
      </c>
      <c r="I37" s="1" t="s">
        <v>62</v>
      </c>
    </row>
    <row r="38" spans="1:9">
      <c r="A38" s="1" t="s">
        <v>34</v>
      </c>
      <c r="B38" s="6">
        <v>1</v>
      </c>
      <c r="C38" s="1" t="s">
        <v>35</v>
      </c>
    </row>
    <row r="39" spans="1:9">
      <c r="A39" s="1" t="s">
        <v>42</v>
      </c>
      <c r="B39" s="6">
        <v>0.5</v>
      </c>
      <c r="C39" s="1" t="s">
        <v>43</v>
      </c>
    </row>
    <row r="40" spans="1:9">
      <c r="A40" s="1" t="s">
        <v>59</v>
      </c>
      <c r="B40" s="34">
        <v>0.8</v>
      </c>
      <c r="C40" s="1" t="s">
        <v>60</v>
      </c>
    </row>
    <row r="43" spans="1:9">
      <c r="A43" s="3" t="s">
        <v>40</v>
      </c>
      <c r="B43" s="3"/>
      <c r="C43" s="3"/>
    </row>
    <row r="44" spans="1:9">
      <c r="A44" s="1" t="s">
        <v>24</v>
      </c>
      <c r="B44" s="5">
        <v>10</v>
      </c>
      <c r="C44" s="1" t="s">
        <v>26</v>
      </c>
    </row>
    <row r="45" spans="1:9">
      <c r="A45" s="1" t="s">
        <v>25</v>
      </c>
      <c r="B45" s="5">
        <v>1</v>
      </c>
      <c r="C45" s="1" t="s">
        <v>26</v>
      </c>
    </row>
    <row r="46" spans="1:9">
      <c r="A46" s="1" t="s">
        <v>32</v>
      </c>
      <c r="B46" s="7">
        <v>1</v>
      </c>
      <c r="C46" s="1" t="s">
        <v>26</v>
      </c>
    </row>
    <row r="47" spans="1:9">
      <c r="A47" s="1" t="s">
        <v>34</v>
      </c>
      <c r="B47" s="6">
        <v>0.5</v>
      </c>
      <c r="C47" s="1" t="s">
        <v>35</v>
      </c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21"/>
  <sheetViews>
    <sheetView workbookViewId="0">
      <selection activeCell="C2" sqref="C2"/>
    </sheetView>
  </sheetViews>
  <sheetFormatPr defaultRowHeight="13.2"/>
  <cols>
    <col min="1" max="1" width="8.88671875" style="24"/>
    <col min="2" max="2" width="10.44140625" style="24" bestFit="1" customWidth="1"/>
    <col min="3" max="3" width="8.88671875" style="24"/>
    <col min="4" max="4" width="9.21875" style="24" bestFit="1" customWidth="1"/>
    <col min="5" max="16384" width="8.88671875" style="24"/>
  </cols>
  <sheetData>
    <row r="1" spans="1:6">
      <c r="A1" s="24" t="s">
        <v>52</v>
      </c>
      <c r="B1" s="24" t="s">
        <v>57</v>
      </c>
      <c r="C1" s="24" t="s">
        <v>53</v>
      </c>
      <c r="D1" s="24" t="s">
        <v>54</v>
      </c>
      <c r="E1" s="24" t="s">
        <v>55</v>
      </c>
      <c r="F1" s="24" t="s">
        <v>56</v>
      </c>
    </row>
    <row r="2" spans="1:6">
      <c r="A2" s="24">
        <v>1</v>
      </c>
      <c r="B2" s="25">
        <f>比較表!B33*10000</f>
        <v>35000000</v>
      </c>
      <c r="C2" s="26">
        <f>比較表!B40/100</f>
        <v>8.0000000000000002E-3</v>
      </c>
      <c r="D2" s="28">
        <f>-PMT(C2/12,35*12,B$2)</f>
        <v>95571.328362585133</v>
      </c>
      <c r="E2" s="25">
        <f>B2*C2/12</f>
        <v>23333.333333333332</v>
      </c>
      <c r="F2" s="25">
        <f>D2-E2</f>
        <v>72237.995029251804</v>
      </c>
    </row>
    <row r="3" spans="1:6">
      <c r="A3" s="24">
        <v>2</v>
      </c>
      <c r="B3" s="27">
        <f>B2-F2</f>
        <v>34927762.004970752</v>
      </c>
      <c r="C3" s="26">
        <f>C2</f>
        <v>8.0000000000000002E-3</v>
      </c>
      <c r="D3" s="28">
        <f>-PMT(C3/12,35*12,B$2)</f>
        <v>95571.328362585133</v>
      </c>
      <c r="E3" s="25">
        <f>B3*C3/12</f>
        <v>23285.174669980504</v>
      </c>
      <c r="F3" s="25">
        <f>D3-E3</f>
        <v>72286.153692604625</v>
      </c>
    </row>
    <row r="4" spans="1:6">
      <c r="A4" s="24">
        <v>3</v>
      </c>
      <c r="B4" s="27">
        <f t="shared" ref="B4:B67" si="0">B3-F3</f>
        <v>34855475.851278149</v>
      </c>
      <c r="C4" s="26">
        <f t="shared" ref="C4:C67" si="1">C3</f>
        <v>8.0000000000000002E-3</v>
      </c>
      <c r="D4" s="28">
        <f t="shared" ref="D4:D67" si="2">-PMT(C4/12,35*12,B$2)</f>
        <v>95571.328362585133</v>
      </c>
      <c r="E4" s="25">
        <f t="shared" ref="E4:E67" si="3">B4*C4/12</f>
        <v>23236.983900852098</v>
      </c>
      <c r="F4" s="25">
        <f t="shared" ref="F4:F67" si="4">D4-E4</f>
        <v>72334.344461733039</v>
      </c>
    </row>
    <row r="5" spans="1:6">
      <c r="A5" s="24">
        <v>4</v>
      </c>
      <c r="B5" s="27">
        <f t="shared" si="0"/>
        <v>34783141.506816417</v>
      </c>
      <c r="C5" s="26">
        <f t="shared" si="1"/>
        <v>8.0000000000000002E-3</v>
      </c>
      <c r="D5" s="28">
        <f t="shared" si="2"/>
        <v>95571.328362585133</v>
      </c>
      <c r="E5" s="25">
        <f t="shared" si="3"/>
        <v>23188.761004544282</v>
      </c>
      <c r="F5" s="25">
        <f t="shared" si="4"/>
        <v>72382.567358040847</v>
      </c>
    </row>
    <row r="6" spans="1:6">
      <c r="A6" s="24">
        <v>5</v>
      </c>
      <c r="B6" s="27">
        <f t="shared" si="0"/>
        <v>34710758.939458378</v>
      </c>
      <c r="C6" s="26">
        <f t="shared" si="1"/>
        <v>8.0000000000000002E-3</v>
      </c>
      <c r="D6" s="28">
        <f t="shared" si="2"/>
        <v>95571.328362585133</v>
      </c>
      <c r="E6" s="25">
        <f t="shared" si="3"/>
        <v>23140.505959638918</v>
      </c>
      <c r="F6" s="25">
        <f t="shared" si="4"/>
        <v>72430.822402946214</v>
      </c>
    </row>
    <row r="7" spans="1:6">
      <c r="A7" s="24">
        <v>6</v>
      </c>
      <c r="B7" s="27">
        <f t="shared" si="0"/>
        <v>34638328.117055431</v>
      </c>
      <c r="C7" s="26">
        <f t="shared" si="1"/>
        <v>8.0000000000000002E-3</v>
      </c>
      <c r="D7" s="28">
        <f t="shared" si="2"/>
        <v>95571.328362585133</v>
      </c>
      <c r="E7" s="25">
        <f t="shared" si="3"/>
        <v>23092.218744703623</v>
      </c>
      <c r="F7" s="25">
        <f t="shared" si="4"/>
        <v>72479.109617881506</v>
      </c>
    </row>
    <row r="8" spans="1:6">
      <c r="A8" s="24">
        <v>7</v>
      </c>
      <c r="B8" s="27">
        <f t="shared" si="0"/>
        <v>34565849.00743755</v>
      </c>
      <c r="C8" s="26">
        <f t="shared" si="1"/>
        <v>8.0000000000000002E-3</v>
      </c>
      <c r="D8" s="28">
        <f t="shared" si="2"/>
        <v>95571.328362585133</v>
      </c>
      <c r="E8" s="25">
        <f t="shared" si="3"/>
        <v>23043.8993382917</v>
      </c>
      <c r="F8" s="25">
        <f t="shared" si="4"/>
        <v>72527.429024293437</v>
      </c>
    </row>
    <row r="9" spans="1:6">
      <c r="A9" s="24">
        <v>8</v>
      </c>
      <c r="B9" s="27">
        <f t="shared" si="0"/>
        <v>34493321.578413256</v>
      </c>
      <c r="C9" s="26">
        <f t="shared" si="1"/>
        <v>8.0000000000000002E-3</v>
      </c>
      <c r="D9" s="28">
        <f t="shared" si="2"/>
        <v>95571.328362585133</v>
      </c>
      <c r="E9" s="25">
        <f t="shared" si="3"/>
        <v>22995.547718942169</v>
      </c>
      <c r="F9" s="25">
        <f t="shared" si="4"/>
        <v>72575.780643642967</v>
      </c>
    </row>
    <row r="10" spans="1:6">
      <c r="A10" s="24">
        <v>9</v>
      </c>
      <c r="B10" s="27">
        <f t="shared" si="0"/>
        <v>34420745.797769614</v>
      </c>
      <c r="C10" s="26">
        <f t="shared" si="1"/>
        <v>8.0000000000000002E-3</v>
      </c>
      <c r="D10" s="28">
        <f t="shared" si="2"/>
        <v>95571.328362585133</v>
      </c>
      <c r="E10" s="25">
        <f t="shared" si="3"/>
        <v>22947.163865179744</v>
      </c>
      <c r="F10" s="25">
        <f t="shared" si="4"/>
        <v>72624.164497405392</v>
      </c>
    </row>
    <row r="11" spans="1:6">
      <c r="A11" s="24">
        <v>10</v>
      </c>
      <c r="B11" s="27">
        <f t="shared" si="0"/>
        <v>34348121.633272208</v>
      </c>
      <c r="C11" s="26">
        <f t="shared" si="1"/>
        <v>8.0000000000000002E-3</v>
      </c>
      <c r="D11" s="28">
        <f t="shared" si="2"/>
        <v>95571.328362585133</v>
      </c>
      <c r="E11" s="25">
        <f t="shared" si="3"/>
        <v>22898.747755514807</v>
      </c>
      <c r="F11" s="25">
        <f t="shared" si="4"/>
        <v>72672.580607070326</v>
      </c>
    </row>
    <row r="12" spans="1:6">
      <c r="A12" s="24">
        <v>11</v>
      </c>
      <c r="B12" s="27">
        <f t="shared" si="0"/>
        <v>34275449.052665137</v>
      </c>
      <c r="C12" s="26">
        <f t="shared" si="1"/>
        <v>8.0000000000000002E-3</v>
      </c>
      <c r="D12" s="28">
        <f t="shared" si="2"/>
        <v>95571.328362585133</v>
      </c>
      <c r="E12" s="25">
        <f t="shared" si="3"/>
        <v>22850.299368443422</v>
      </c>
      <c r="F12" s="25">
        <f t="shared" si="4"/>
        <v>72721.028994141714</v>
      </c>
    </row>
    <row r="13" spans="1:6">
      <c r="A13" s="24">
        <v>12</v>
      </c>
      <c r="B13" s="27">
        <f t="shared" si="0"/>
        <v>34202728.023670994</v>
      </c>
      <c r="C13" s="26">
        <f t="shared" si="1"/>
        <v>8.0000000000000002E-3</v>
      </c>
      <c r="D13" s="28">
        <f t="shared" si="2"/>
        <v>95571.328362585133</v>
      </c>
      <c r="E13" s="25">
        <f t="shared" si="3"/>
        <v>22801.818682447327</v>
      </c>
      <c r="F13" s="25">
        <f t="shared" si="4"/>
        <v>72769.509680137809</v>
      </c>
    </row>
    <row r="14" spans="1:6">
      <c r="A14" s="24">
        <v>13</v>
      </c>
      <c r="B14" s="27">
        <f t="shared" si="0"/>
        <v>34129958.513990857</v>
      </c>
      <c r="C14" s="26">
        <f t="shared" si="1"/>
        <v>8.0000000000000002E-3</v>
      </c>
      <c r="D14" s="28">
        <f t="shared" si="2"/>
        <v>95571.328362585133</v>
      </c>
      <c r="E14" s="25">
        <f t="shared" si="3"/>
        <v>22753.305675993906</v>
      </c>
      <c r="F14" s="25">
        <f t="shared" si="4"/>
        <v>72818.022686591226</v>
      </c>
    </row>
    <row r="15" spans="1:6">
      <c r="A15" s="24">
        <v>14</v>
      </c>
      <c r="B15" s="27">
        <f t="shared" si="0"/>
        <v>34057140.491304263</v>
      </c>
      <c r="C15" s="26">
        <f t="shared" si="1"/>
        <v>8.0000000000000002E-3</v>
      </c>
      <c r="D15" s="28">
        <f t="shared" si="2"/>
        <v>95571.328362585133</v>
      </c>
      <c r="E15" s="25">
        <f t="shared" si="3"/>
        <v>22704.760327536176</v>
      </c>
      <c r="F15" s="25">
        <f t="shared" si="4"/>
        <v>72866.568035048957</v>
      </c>
    </row>
    <row r="16" spans="1:6">
      <c r="A16" s="24">
        <v>15</v>
      </c>
      <c r="B16" s="27">
        <f t="shared" si="0"/>
        <v>33984273.923269212</v>
      </c>
      <c r="C16" s="26">
        <f t="shared" si="1"/>
        <v>8.0000000000000002E-3</v>
      </c>
      <c r="D16" s="28">
        <f t="shared" si="2"/>
        <v>95571.328362585133</v>
      </c>
      <c r="E16" s="25">
        <f t="shared" si="3"/>
        <v>22656.182615512807</v>
      </c>
      <c r="F16" s="25">
        <f t="shared" si="4"/>
        <v>72915.145747072325</v>
      </c>
    </row>
    <row r="17" spans="1:6">
      <c r="A17" s="24">
        <v>16</v>
      </c>
      <c r="B17" s="27">
        <f t="shared" si="0"/>
        <v>33911358.777522139</v>
      </c>
      <c r="C17" s="26">
        <f t="shared" si="1"/>
        <v>8.0000000000000002E-3</v>
      </c>
      <c r="D17" s="28">
        <f t="shared" si="2"/>
        <v>95571.328362585133</v>
      </c>
      <c r="E17" s="25">
        <f t="shared" si="3"/>
        <v>22607.572518348094</v>
      </c>
      <c r="F17" s="25">
        <f t="shared" si="4"/>
        <v>72963.755844237035</v>
      </c>
    </row>
    <row r="18" spans="1:6">
      <c r="A18" s="24">
        <v>17</v>
      </c>
      <c r="B18" s="27">
        <f t="shared" si="0"/>
        <v>33838395.021677904</v>
      </c>
      <c r="C18" s="26">
        <f t="shared" si="1"/>
        <v>8.0000000000000002E-3</v>
      </c>
      <c r="D18" s="28">
        <f t="shared" si="2"/>
        <v>95571.328362585133</v>
      </c>
      <c r="E18" s="25">
        <f t="shared" si="3"/>
        <v>22558.930014451937</v>
      </c>
      <c r="F18" s="25">
        <f t="shared" si="4"/>
        <v>73012.398348133196</v>
      </c>
    </row>
    <row r="19" spans="1:6">
      <c r="A19" s="24">
        <v>18</v>
      </c>
      <c r="B19" s="27">
        <f t="shared" si="0"/>
        <v>33765382.623329774</v>
      </c>
      <c r="C19" s="26">
        <f t="shared" si="1"/>
        <v>8.0000000000000002E-3</v>
      </c>
      <c r="D19" s="28">
        <f t="shared" si="2"/>
        <v>95571.328362585133</v>
      </c>
      <c r="E19" s="25">
        <f t="shared" si="3"/>
        <v>22510.25508221985</v>
      </c>
      <c r="F19" s="25">
        <f t="shared" si="4"/>
        <v>73061.073280365279</v>
      </c>
    </row>
    <row r="20" spans="1:6">
      <c r="A20" s="24">
        <v>19</v>
      </c>
      <c r="B20" s="27">
        <f t="shared" si="0"/>
        <v>33692321.550049409</v>
      </c>
      <c r="C20" s="26">
        <f t="shared" si="1"/>
        <v>8.0000000000000002E-3</v>
      </c>
      <c r="D20" s="28">
        <f t="shared" si="2"/>
        <v>95571.328362585133</v>
      </c>
      <c r="E20" s="25">
        <f t="shared" si="3"/>
        <v>22461.547700032941</v>
      </c>
      <c r="F20" s="25">
        <f t="shared" si="4"/>
        <v>73109.780662552192</v>
      </c>
    </row>
    <row r="21" spans="1:6">
      <c r="A21" s="24">
        <v>20</v>
      </c>
      <c r="B21" s="27">
        <f t="shared" si="0"/>
        <v>33619211.769386858</v>
      </c>
      <c r="C21" s="26">
        <f t="shared" si="1"/>
        <v>8.0000000000000002E-3</v>
      </c>
      <c r="D21" s="28">
        <f t="shared" si="2"/>
        <v>95571.328362585133</v>
      </c>
      <c r="E21" s="25">
        <f t="shared" si="3"/>
        <v>22412.807846257903</v>
      </c>
      <c r="F21" s="25">
        <f t="shared" si="4"/>
        <v>73158.520516327233</v>
      </c>
    </row>
    <row r="22" spans="1:6">
      <c r="A22" s="24">
        <v>21</v>
      </c>
      <c r="B22" s="27">
        <f t="shared" si="0"/>
        <v>33546053.248870529</v>
      </c>
      <c r="C22" s="26">
        <f t="shared" si="1"/>
        <v>8.0000000000000002E-3</v>
      </c>
      <c r="D22" s="28">
        <f t="shared" si="2"/>
        <v>95571.328362585133</v>
      </c>
      <c r="E22" s="25">
        <f t="shared" si="3"/>
        <v>22364.03549924702</v>
      </c>
      <c r="F22" s="25">
        <f t="shared" si="4"/>
        <v>73207.292863338109</v>
      </c>
    </row>
    <row r="23" spans="1:6">
      <c r="A23" s="24">
        <v>22</v>
      </c>
      <c r="B23" s="27">
        <f t="shared" si="0"/>
        <v>33472845.95600719</v>
      </c>
      <c r="C23" s="26">
        <f t="shared" si="1"/>
        <v>8.0000000000000002E-3</v>
      </c>
      <c r="D23" s="28">
        <f t="shared" si="2"/>
        <v>95571.328362585133</v>
      </c>
      <c r="E23" s="25">
        <f t="shared" si="3"/>
        <v>22315.230637338129</v>
      </c>
      <c r="F23" s="25">
        <f t="shared" si="4"/>
        <v>73256.097725247004</v>
      </c>
    </row>
    <row r="24" spans="1:6">
      <c r="A24" s="24">
        <v>23</v>
      </c>
      <c r="B24" s="27">
        <f t="shared" si="0"/>
        <v>33399589.858281944</v>
      </c>
      <c r="C24" s="26">
        <f t="shared" si="1"/>
        <v>8.0000000000000002E-3</v>
      </c>
      <c r="D24" s="28">
        <f t="shared" si="2"/>
        <v>95571.328362585133</v>
      </c>
      <c r="E24" s="25">
        <f t="shared" si="3"/>
        <v>22266.393238854627</v>
      </c>
      <c r="F24" s="25">
        <f t="shared" si="4"/>
        <v>73304.935123730509</v>
      </c>
    </row>
    <row r="25" spans="1:6">
      <c r="A25" s="24">
        <v>24</v>
      </c>
      <c r="B25" s="27">
        <f t="shared" si="0"/>
        <v>33326284.923158213</v>
      </c>
      <c r="C25" s="26">
        <f t="shared" si="1"/>
        <v>8.0000000000000002E-3</v>
      </c>
      <c r="D25" s="28">
        <f t="shared" si="2"/>
        <v>95571.328362585133</v>
      </c>
      <c r="E25" s="25">
        <f t="shared" si="3"/>
        <v>22217.523282105478</v>
      </c>
      <c r="F25" s="25">
        <f t="shared" si="4"/>
        <v>73353.805080479651</v>
      </c>
    </row>
    <row r="26" spans="1:6">
      <c r="A26" s="24">
        <v>25</v>
      </c>
      <c r="B26" s="27">
        <f t="shared" si="0"/>
        <v>33252931.118077733</v>
      </c>
      <c r="C26" s="26">
        <f t="shared" si="1"/>
        <v>8.0000000000000002E-3</v>
      </c>
      <c r="D26" s="28">
        <f t="shared" si="2"/>
        <v>95571.328362585133</v>
      </c>
      <c r="E26" s="25">
        <f t="shared" si="3"/>
        <v>22168.620745385157</v>
      </c>
      <c r="F26" s="25">
        <f t="shared" si="4"/>
        <v>73402.70761719998</v>
      </c>
    </row>
    <row r="27" spans="1:6">
      <c r="A27" s="24">
        <v>26</v>
      </c>
      <c r="B27" s="27">
        <f t="shared" si="0"/>
        <v>33179528.410460532</v>
      </c>
      <c r="C27" s="26">
        <f t="shared" si="1"/>
        <v>8.0000000000000002E-3</v>
      </c>
      <c r="D27" s="28">
        <f t="shared" si="2"/>
        <v>95571.328362585133</v>
      </c>
      <c r="E27" s="25">
        <f t="shared" si="3"/>
        <v>22119.685606973686</v>
      </c>
      <c r="F27" s="25">
        <f t="shared" si="4"/>
        <v>73451.64275561145</v>
      </c>
    </row>
    <row r="28" spans="1:6">
      <c r="A28" s="24">
        <v>27</v>
      </c>
      <c r="B28" s="27">
        <f t="shared" si="0"/>
        <v>33106076.767704919</v>
      </c>
      <c r="C28" s="26">
        <f t="shared" si="1"/>
        <v>8.0000000000000002E-3</v>
      </c>
      <c r="D28" s="28">
        <f t="shared" si="2"/>
        <v>95571.328362585133</v>
      </c>
      <c r="E28" s="25">
        <f t="shared" si="3"/>
        <v>22070.717845136616</v>
      </c>
      <c r="F28" s="25">
        <f t="shared" si="4"/>
        <v>73500.610517448513</v>
      </c>
    </row>
    <row r="29" spans="1:6">
      <c r="A29" s="24">
        <v>28</v>
      </c>
      <c r="B29" s="27">
        <f t="shared" si="0"/>
        <v>33032576.157187469</v>
      </c>
      <c r="C29" s="26">
        <f t="shared" si="1"/>
        <v>8.0000000000000002E-3</v>
      </c>
      <c r="D29" s="28">
        <f t="shared" si="2"/>
        <v>95571.328362585133</v>
      </c>
      <c r="E29" s="25">
        <f t="shared" si="3"/>
        <v>22021.717438124979</v>
      </c>
      <c r="F29" s="25">
        <f t="shared" si="4"/>
        <v>73549.610924460154</v>
      </c>
    </row>
    <row r="30" spans="1:6">
      <c r="A30" s="24">
        <v>29</v>
      </c>
      <c r="B30" s="27">
        <f t="shared" si="0"/>
        <v>32959026.546263009</v>
      </c>
      <c r="C30" s="26">
        <f t="shared" si="1"/>
        <v>8.0000000000000002E-3</v>
      </c>
      <c r="D30" s="28">
        <f t="shared" si="2"/>
        <v>95571.328362585133</v>
      </c>
      <c r="E30" s="25">
        <f t="shared" si="3"/>
        <v>21972.68436417534</v>
      </c>
      <c r="F30" s="25">
        <f t="shared" si="4"/>
        <v>73598.643998409796</v>
      </c>
    </row>
    <row r="31" spans="1:6">
      <c r="A31" s="24">
        <v>30</v>
      </c>
      <c r="B31" s="27">
        <f t="shared" si="0"/>
        <v>32885427.902264599</v>
      </c>
      <c r="C31" s="26">
        <f t="shared" si="1"/>
        <v>8.0000000000000002E-3</v>
      </c>
      <c r="D31" s="28">
        <f t="shared" si="2"/>
        <v>95571.328362585133</v>
      </c>
      <c r="E31" s="25">
        <f t="shared" si="3"/>
        <v>21923.618601509734</v>
      </c>
      <c r="F31" s="25">
        <f t="shared" si="4"/>
        <v>73647.709761075399</v>
      </c>
    </row>
    <row r="32" spans="1:6">
      <c r="A32" s="24">
        <v>31</v>
      </c>
      <c r="B32" s="27">
        <f t="shared" si="0"/>
        <v>32811780.192503523</v>
      </c>
      <c r="C32" s="26">
        <f t="shared" si="1"/>
        <v>8.0000000000000002E-3</v>
      </c>
      <c r="D32" s="28">
        <f t="shared" si="2"/>
        <v>95571.328362585133</v>
      </c>
      <c r="E32" s="25">
        <f t="shared" si="3"/>
        <v>21874.520128335684</v>
      </c>
      <c r="F32" s="25">
        <f t="shared" si="4"/>
        <v>73696.808234249445</v>
      </c>
    </row>
    <row r="33" spans="1:6">
      <c r="A33" s="24">
        <v>32</v>
      </c>
      <c r="B33" s="27">
        <f t="shared" si="0"/>
        <v>32738083.384269275</v>
      </c>
      <c r="C33" s="26">
        <f t="shared" si="1"/>
        <v>8.0000000000000002E-3</v>
      </c>
      <c r="D33" s="28">
        <f t="shared" si="2"/>
        <v>95571.328362585133</v>
      </c>
      <c r="E33" s="25">
        <f t="shared" si="3"/>
        <v>21825.388922846181</v>
      </c>
      <c r="F33" s="25">
        <f t="shared" si="4"/>
        <v>73745.939439738955</v>
      </c>
    </row>
    <row r="34" spans="1:6">
      <c r="A34" s="24">
        <v>33</v>
      </c>
      <c r="B34" s="27">
        <f t="shared" si="0"/>
        <v>32664337.444829535</v>
      </c>
      <c r="C34" s="26">
        <f t="shared" si="1"/>
        <v>8.0000000000000002E-3</v>
      </c>
      <c r="D34" s="28">
        <f t="shared" si="2"/>
        <v>95571.328362585133</v>
      </c>
      <c r="E34" s="25">
        <f t="shared" si="3"/>
        <v>21776.224963219691</v>
      </c>
      <c r="F34" s="25">
        <f t="shared" si="4"/>
        <v>73795.103399365442</v>
      </c>
    </row>
    <row r="35" spans="1:6">
      <c r="A35" s="24">
        <v>34</v>
      </c>
      <c r="B35" s="27">
        <f t="shared" si="0"/>
        <v>32590542.341430169</v>
      </c>
      <c r="C35" s="26">
        <f t="shared" si="1"/>
        <v>8.0000000000000002E-3</v>
      </c>
      <c r="D35" s="28">
        <f t="shared" si="2"/>
        <v>95571.328362585133</v>
      </c>
      <c r="E35" s="25">
        <f t="shared" si="3"/>
        <v>21727.028227620114</v>
      </c>
      <c r="F35" s="25">
        <f t="shared" si="4"/>
        <v>73844.300134965015</v>
      </c>
    </row>
    <row r="36" spans="1:6">
      <c r="A36" s="24">
        <v>35</v>
      </c>
      <c r="B36" s="27">
        <f t="shared" si="0"/>
        <v>32516698.041295204</v>
      </c>
      <c r="C36" s="26">
        <f t="shared" si="1"/>
        <v>8.0000000000000002E-3</v>
      </c>
      <c r="D36" s="28">
        <f t="shared" si="2"/>
        <v>95571.328362585133</v>
      </c>
      <c r="E36" s="25">
        <f t="shared" si="3"/>
        <v>21677.798694196801</v>
      </c>
      <c r="F36" s="25">
        <f t="shared" si="4"/>
        <v>73893.529668388335</v>
      </c>
    </row>
    <row r="37" spans="1:6">
      <c r="A37" s="24">
        <v>36</v>
      </c>
      <c r="B37" s="27">
        <f t="shared" si="0"/>
        <v>32442804.511626817</v>
      </c>
      <c r="C37" s="26">
        <f t="shared" si="1"/>
        <v>8.0000000000000002E-3</v>
      </c>
      <c r="D37" s="28">
        <f t="shared" si="2"/>
        <v>95571.328362585133</v>
      </c>
      <c r="E37" s="25">
        <f t="shared" si="3"/>
        <v>21628.536341084546</v>
      </c>
      <c r="F37" s="25">
        <f t="shared" si="4"/>
        <v>73942.792021500587</v>
      </c>
    </row>
    <row r="38" spans="1:6">
      <c r="A38" s="24">
        <v>37</v>
      </c>
      <c r="B38" s="27">
        <f t="shared" si="0"/>
        <v>32368861.719605315</v>
      </c>
      <c r="C38" s="26">
        <f t="shared" si="1"/>
        <v>8.0000000000000002E-3</v>
      </c>
      <c r="D38" s="28">
        <f t="shared" si="2"/>
        <v>95571.328362585133</v>
      </c>
      <c r="E38" s="25">
        <f t="shared" si="3"/>
        <v>21579.241146403543</v>
      </c>
      <c r="F38" s="25">
        <f t="shared" si="4"/>
        <v>73992.087216181593</v>
      </c>
    </row>
    <row r="39" spans="1:6">
      <c r="A39" s="24">
        <v>38</v>
      </c>
      <c r="B39" s="27">
        <f t="shared" si="0"/>
        <v>32294869.632389136</v>
      </c>
      <c r="C39" s="26">
        <f t="shared" si="1"/>
        <v>8.0000000000000002E-3</v>
      </c>
      <c r="D39" s="28">
        <f t="shared" si="2"/>
        <v>95571.328362585133</v>
      </c>
      <c r="E39" s="25">
        <f t="shared" si="3"/>
        <v>21529.913088259425</v>
      </c>
      <c r="F39" s="25">
        <f t="shared" si="4"/>
        <v>74041.4152743257</v>
      </c>
    </row>
    <row r="40" spans="1:6">
      <c r="A40" s="24">
        <v>39</v>
      </c>
      <c r="B40" s="27">
        <f t="shared" si="0"/>
        <v>32220828.21711481</v>
      </c>
      <c r="C40" s="26">
        <f t="shared" si="1"/>
        <v>8.0000000000000002E-3</v>
      </c>
      <c r="D40" s="28">
        <f t="shared" si="2"/>
        <v>95571.328362585133</v>
      </c>
      <c r="E40" s="25">
        <f t="shared" si="3"/>
        <v>21480.552144743207</v>
      </c>
      <c r="F40" s="25">
        <f t="shared" si="4"/>
        <v>74090.776217841922</v>
      </c>
    </row>
    <row r="41" spans="1:6">
      <c r="A41" s="24">
        <v>40</v>
      </c>
      <c r="B41" s="27">
        <f t="shared" si="0"/>
        <v>32146737.440896969</v>
      </c>
      <c r="C41" s="26">
        <f t="shared" si="1"/>
        <v>8.0000000000000002E-3</v>
      </c>
      <c r="D41" s="28">
        <f t="shared" si="2"/>
        <v>95571.328362585133</v>
      </c>
      <c r="E41" s="25">
        <f t="shared" si="3"/>
        <v>21431.158293931312</v>
      </c>
      <c r="F41" s="25">
        <f t="shared" si="4"/>
        <v>74140.170068653824</v>
      </c>
    </row>
    <row r="42" spans="1:6">
      <c r="A42" s="24">
        <v>41</v>
      </c>
      <c r="B42" s="27">
        <f t="shared" si="0"/>
        <v>32072597.270828314</v>
      </c>
      <c r="C42" s="26">
        <f t="shared" si="1"/>
        <v>8.0000000000000002E-3</v>
      </c>
      <c r="D42" s="28">
        <f t="shared" si="2"/>
        <v>95571.328362585133</v>
      </c>
      <c r="E42" s="25">
        <f t="shared" si="3"/>
        <v>21381.731513885545</v>
      </c>
      <c r="F42" s="25">
        <f t="shared" si="4"/>
        <v>74189.596848699584</v>
      </c>
    </row>
    <row r="43" spans="1:6">
      <c r="A43" s="24">
        <v>42</v>
      </c>
      <c r="B43" s="27">
        <f t="shared" si="0"/>
        <v>31998407.673979614</v>
      </c>
      <c r="C43" s="26">
        <f t="shared" si="1"/>
        <v>8.0000000000000002E-3</v>
      </c>
      <c r="D43" s="28">
        <f t="shared" si="2"/>
        <v>95571.328362585133</v>
      </c>
      <c r="E43" s="25">
        <f t="shared" si="3"/>
        <v>21332.271782653075</v>
      </c>
      <c r="F43" s="25">
        <f t="shared" si="4"/>
        <v>74239.056579932061</v>
      </c>
    </row>
    <row r="44" spans="1:6">
      <c r="A44" s="24">
        <v>43</v>
      </c>
      <c r="B44" s="27">
        <f t="shared" si="0"/>
        <v>31924168.617399681</v>
      </c>
      <c r="C44" s="26">
        <f t="shared" si="1"/>
        <v>8.0000000000000002E-3</v>
      </c>
      <c r="D44" s="28">
        <f t="shared" si="2"/>
        <v>95571.328362585133</v>
      </c>
      <c r="E44" s="25">
        <f t="shared" si="3"/>
        <v>21282.779078266456</v>
      </c>
      <c r="F44" s="25">
        <f t="shared" si="4"/>
        <v>74288.54928431868</v>
      </c>
    </row>
    <row r="45" spans="1:6">
      <c r="A45" s="24">
        <v>44</v>
      </c>
      <c r="B45" s="27">
        <f t="shared" si="0"/>
        <v>31849880.068115361</v>
      </c>
      <c r="C45" s="26">
        <f t="shared" si="1"/>
        <v>8.0000000000000002E-3</v>
      </c>
      <c r="D45" s="28">
        <f t="shared" si="2"/>
        <v>95571.328362585133</v>
      </c>
      <c r="E45" s="25">
        <f t="shared" si="3"/>
        <v>21233.253378743575</v>
      </c>
      <c r="F45" s="25">
        <f t="shared" si="4"/>
        <v>74338.074983841565</v>
      </c>
    </row>
    <row r="46" spans="1:6">
      <c r="A46" s="24">
        <v>45</v>
      </c>
      <c r="B46" s="27">
        <f t="shared" si="0"/>
        <v>31775541.993131518</v>
      </c>
      <c r="C46" s="26">
        <f t="shared" si="1"/>
        <v>8.0000000000000002E-3</v>
      </c>
      <c r="D46" s="28">
        <f t="shared" si="2"/>
        <v>95571.328362585133</v>
      </c>
      <c r="E46" s="25">
        <f t="shared" si="3"/>
        <v>21183.694662087681</v>
      </c>
      <c r="F46" s="25">
        <f t="shared" si="4"/>
        <v>74387.633700497448</v>
      </c>
    </row>
    <row r="47" spans="1:6">
      <c r="A47" s="24">
        <v>46</v>
      </c>
      <c r="B47" s="27">
        <f t="shared" si="0"/>
        <v>31701154.359431021</v>
      </c>
      <c r="C47" s="26">
        <f t="shared" si="1"/>
        <v>8.0000000000000002E-3</v>
      </c>
      <c r="D47" s="28">
        <f t="shared" si="2"/>
        <v>95571.328362585133</v>
      </c>
      <c r="E47" s="25">
        <f t="shared" si="3"/>
        <v>21134.102906287346</v>
      </c>
      <c r="F47" s="25">
        <f t="shared" si="4"/>
        <v>74437.225456297791</v>
      </c>
    </row>
    <row r="48" spans="1:6">
      <c r="A48" s="24">
        <v>47</v>
      </c>
      <c r="B48" s="27">
        <f t="shared" si="0"/>
        <v>31626717.133974724</v>
      </c>
      <c r="C48" s="26">
        <f t="shared" si="1"/>
        <v>8.0000000000000002E-3</v>
      </c>
      <c r="D48" s="28">
        <f t="shared" si="2"/>
        <v>95571.328362585133</v>
      </c>
      <c r="E48" s="25">
        <f t="shared" si="3"/>
        <v>21084.478089316483</v>
      </c>
      <c r="F48" s="25">
        <f t="shared" si="4"/>
        <v>74486.850273268647</v>
      </c>
    </row>
    <row r="49" spans="1:6">
      <c r="A49" s="24">
        <v>48</v>
      </c>
      <c r="B49" s="27">
        <f t="shared" si="0"/>
        <v>31552230.283701453</v>
      </c>
      <c r="C49" s="26">
        <f t="shared" si="1"/>
        <v>8.0000000000000002E-3</v>
      </c>
      <c r="D49" s="28">
        <f t="shared" si="2"/>
        <v>95571.328362585133</v>
      </c>
      <c r="E49" s="25">
        <f t="shared" si="3"/>
        <v>21034.820189134301</v>
      </c>
      <c r="F49" s="25">
        <f t="shared" si="4"/>
        <v>74536.508173450828</v>
      </c>
    </row>
    <row r="50" spans="1:6">
      <c r="A50" s="24">
        <v>49</v>
      </c>
      <c r="B50" s="27">
        <f t="shared" si="0"/>
        <v>31477693.775528003</v>
      </c>
      <c r="C50" s="26">
        <f t="shared" si="1"/>
        <v>8.0000000000000002E-3</v>
      </c>
      <c r="D50" s="28">
        <f t="shared" si="2"/>
        <v>95571.328362585133</v>
      </c>
      <c r="E50" s="25">
        <f t="shared" si="3"/>
        <v>20985.129183685334</v>
      </c>
      <c r="F50" s="25">
        <f t="shared" si="4"/>
        <v>74586.199178899798</v>
      </c>
    </row>
    <row r="51" spans="1:6">
      <c r="A51" s="24">
        <v>50</v>
      </c>
      <c r="B51" s="27">
        <f t="shared" si="0"/>
        <v>31403107.576349102</v>
      </c>
      <c r="C51" s="26">
        <f t="shared" si="1"/>
        <v>8.0000000000000002E-3</v>
      </c>
      <c r="D51" s="28">
        <f t="shared" si="2"/>
        <v>95571.328362585133</v>
      </c>
      <c r="E51" s="25">
        <f t="shared" si="3"/>
        <v>20935.405050899401</v>
      </c>
      <c r="F51" s="25">
        <f t="shared" si="4"/>
        <v>74635.923311685736</v>
      </c>
    </row>
    <row r="52" spans="1:6">
      <c r="A52" s="24">
        <v>51</v>
      </c>
      <c r="B52" s="27">
        <f t="shared" si="0"/>
        <v>31328471.653037418</v>
      </c>
      <c r="C52" s="26">
        <f t="shared" si="1"/>
        <v>8.0000000000000002E-3</v>
      </c>
      <c r="D52" s="28">
        <f t="shared" si="2"/>
        <v>95571.328362585133</v>
      </c>
      <c r="E52" s="25">
        <f t="shared" si="3"/>
        <v>20885.647768691611</v>
      </c>
      <c r="F52" s="25">
        <f t="shared" si="4"/>
        <v>74685.680593893514</v>
      </c>
    </row>
    <row r="53" spans="1:6">
      <c r="A53" s="24">
        <v>52</v>
      </c>
      <c r="B53" s="27">
        <f t="shared" si="0"/>
        <v>31253785.972443525</v>
      </c>
      <c r="C53" s="26">
        <f t="shared" si="1"/>
        <v>8.0000000000000002E-3</v>
      </c>
      <c r="D53" s="28">
        <f t="shared" si="2"/>
        <v>95571.328362585133</v>
      </c>
      <c r="E53" s="25">
        <f t="shared" si="3"/>
        <v>20835.857314962352</v>
      </c>
      <c r="F53" s="25">
        <f t="shared" si="4"/>
        <v>74735.471047622777</v>
      </c>
    </row>
    <row r="54" spans="1:6">
      <c r="A54" s="24">
        <v>53</v>
      </c>
      <c r="B54" s="27">
        <f t="shared" si="0"/>
        <v>31179050.501395904</v>
      </c>
      <c r="C54" s="26">
        <f t="shared" si="1"/>
        <v>8.0000000000000002E-3</v>
      </c>
      <c r="D54" s="28">
        <f t="shared" si="2"/>
        <v>95571.328362585133</v>
      </c>
      <c r="E54" s="25">
        <f t="shared" si="3"/>
        <v>20786.033667597269</v>
      </c>
      <c r="F54" s="25">
        <f t="shared" si="4"/>
        <v>74785.294694987868</v>
      </c>
    </row>
    <row r="55" spans="1:6">
      <c r="A55" s="24">
        <v>54</v>
      </c>
      <c r="B55" s="27">
        <f t="shared" si="0"/>
        <v>31104265.206700917</v>
      </c>
      <c r="C55" s="26">
        <f t="shared" si="1"/>
        <v>8.0000000000000002E-3</v>
      </c>
      <c r="D55" s="28">
        <f t="shared" si="2"/>
        <v>95571.328362585133</v>
      </c>
      <c r="E55" s="25">
        <f t="shared" si="3"/>
        <v>20736.176804467279</v>
      </c>
      <c r="F55" s="25">
        <f t="shared" si="4"/>
        <v>74835.151558117854</v>
      </c>
    </row>
    <row r="56" spans="1:6">
      <c r="A56" s="24">
        <v>55</v>
      </c>
      <c r="B56" s="27">
        <f t="shared" si="0"/>
        <v>31029430.055142801</v>
      </c>
      <c r="C56" s="26">
        <f t="shared" si="1"/>
        <v>8.0000000000000002E-3</v>
      </c>
      <c r="D56" s="28">
        <f t="shared" si="2"/>
        <v>95571.328362585133</v>
      </c>
      <c r="E56" s="25">
        <f t="shared" si="3"/>
        <v>20686.286703428534</v>
      </c>
      <c r="F56" s="25">
        <f t="shared" si="4"/>
        <v>74885.041659156603</v>
      </c>
    </row>
    <row r="57" spans="1:6">
      <c r="A57" s="24">
        <v>56</v>
      </c>
      <c r="B57" s="27">
        <f t="shared" si="0"/>
        <v>30954545.013483644</v>
      </c>
      <c r="C57" s="26">
        <f t="shared" si="1"/>
        <v>8.0000000000000002E-3</v>
      </c>
      <c r="D57" s="28">
        <f t="shared" si="2"/>
        <v>95571.328362585133</v>
      </c>
      <c r="E57" s="25">
        <f t="shared" si="3"/>
        <v>20636.363342322427</v>
      </c>
      <c r="F57" s="25">
        <f t="shared" si="4"/>
        <v>74934.965020262709</v>
      </c>
    </row>
    <row r="58" spans="1:6">
      <c r="A58" s="24">
        <v>57</v>
      </c>
      <c r="B58" s="27">
        <f t="shared" si="0"/>
        <v>30879610.048463382</v>
      </c>
      <c r="C58" s="26">
        <f t="shared" si="1"/>
        <v>8.0000000000000002E-3</v>
      </c>
      <c r="D58" s="28">
        <f t="shared" si="2"/>
        <v>95571.328362585133</v>
      </c>
      <c r="E58" s="25">
        <f t="shared" si="3"/>
        <v>20586.406698975588</v>
      </c>
      <c r="F58" s="25">
        <f t="shared" si="4"/>
        <v>74984.921663609537</v>
      </c>
    </row>
    <row r="59" spans="1:6">
      <c r="A59" s="24">
        <v>58</v>
      </c>
      <c r="B59" s="27">
        <f t="shared" si="0"/>
        <v>30804625.126799773</v>
      </c>
      <c r="C59" s="26">
        <f t="shared" si="1"/>
        <v>8.0000000000000002E-3</v>
      </c>
      <c r="D59" s="28">
        <f t="shared" si="2"/>
        <v>95571.328362585133</v>
      </c>
      <c r="E59" s="25">
        <f t="shared" si="3"/>
        <v>20536.416751199849</v>
      </c>
      <c r="F59" s="25">
        <f t="shared" si="4"/>
        <v>75034.91161138528</v>
      </c>
    </row>
    <row r="60" spans="1:6">
      <c r="A60" s="24">
        <v>59</v>
      </c>
      <c r="B60" s="27">
        <f t="shared" si="0"/>
        <v>30729590.215188388</v>
      </c>
      <c r="C60" s="26">
        <f t="shared" si="1"/>
        <v>8.0000000000000002E-3</v>
      </c>
      <c r="D60" s="28">
        <f t="shared" si="2"/>
        <v>95571.328362585133</v>
      </c>
      <c r="E60" s="25">
        <f t="shared" si="3"/>
        <v>20486.393476792258</v>
      </c>
      <c r="F60" s="25">
        <f t="shared" si="4"/>
        <v>75084.934885792871</v>
      </c>
    </row>
    <row r="61" spans="1:6">
      <c r="A61" s="24">
        <v>60</v>
      </c>
      <c r="B61" s="27">
        <f t="shared" si="0"/>
        <v>30654505.280302595</v>
      </c>
      <c r="C61" s="26">
        <f t="shared" si="1"/>
        <v>8.0000000000000002E-3</v>
      </c>
      <c r="D61" s="28">
        <f t="shared" si="2"/>
        <v>95571.328362585133</v>
      </c>
      <c r="E61" s="25">
        <f t="shared" si="3"/>
        <v>20436.336853535064</v>
      </c>
      <c r="F61" s="25">
        <f t="shared" si="4"/>
        <v>75134.991509050073</v>
      </c>
    </row>
    <row r="62" spans="1:6">
      <c r="A62" s="24">
        <v>61</v>
      </c>
      <c r="B62" s="27">
        <f t="shared" si="0"/>
        <v>30579370.288793545</v>
      </c>
      <c r="C62" s="26">
        <f t="shared" si="1"/>
        <v>8.0000000000000002E-3</v>
      </c>
      <c r="D62" s="28">
        <f t="shared" si="2"/>
        <v>95571.328362585133</v>
      </c>
      <c r="E62" s="25">
        <f t="shared" si="3"/>
        <v>20386.246859195697</v>
      </c>
      <c r="F62" s="25">
        <f t="shared" si="4"/>
        <v>75185.081503389432</v>
      </c>
    </row>
    <row r="63" spans="1:6">
      <c r="A63" s="24">
        <v>62</v>
      </c>
      <c r="B63" s="27">
        <f t="shared" si="0"/>
        <v>30504185.207290154</v>
      </c>
      <c r="C63" s="26">
        <f t="shared" si="1"/>
        <v>8.0000000000000002E-3</v>
      </c>
      <c r="D63" s="28">
        <f t="shared" si="2"/>
        <v>95571.328362585133</v>
      </c>
      <c r="E63" s="25">
        <f t="shared" si="3"/>
        <v>20336.123471526767</v>
      </c>
      <c r="F63" s="25">
        <f t="shared" si="4"/>
        <v>75235.204891058369</v>
      </c>
    </row>
    <row r="64" spans="1:6">
      <c r="A64" s="24">
        <v>63</v>
      </c>
      <c r="B64" s="27">
        <f t="shared" si="0"/>
        <v>30428950.002399094</v>
      </c>
      <c r="C64" s="26">
        <f t="shared" si="1"/>
        <v>8.0000000000000002E-3</v>
      </c>
      <c r="D64" s="28">
        <f t="shared" si="2"/>
        <v>95571.328362585133</v>
      </c>
      <c r="E64" s="25">
        <f t="shared" si="3"/>
        <v>20285.966668266065</v>
      </c>
      <c r="F64" s="25">
        <f t="shared" si="4"/>
        <v>75285.361694319072</v>
      </c>
    </row>
    <row r="65" spans="1:6">
      <c r="A65" s="24">
        <v>64</v>
      </c>
      <c r="B65" s="27">
        <f t="shared" si="0"/>
        <v>30353664.640704777</v>
      </c>
      <c r="C65" s="26">
        <f t="shared" si="1"/>
        <v>8.0000000000000002E-3</v>
      </c>
      <c r="D65" s="28">
        <f t="shared" si="2"/>
        <v>95571.328362585133</v>
      </c>
      <c r="E65" s="25">
        <f t="shared" si="3"/>
        <v>20235.776427136519</v>
      </c>
      <c r="F65" s="25">
        <f t="shared" si="4"/>
        <v>75335.551935448617</v>
      </c>
    </row>
    <row r="66" spans="1:6">
      <c r="A66" s="24">
        <v>65</v>
      </c>
      <c r="B66" s="27">
        <f t="shared" si="0"/>
        <v>30278329.088769328</v>
      </c>
      <c r="C66" s="26">
        <f t="shared" si="1"/>
        <v>8.0000000000000002E-3</v>
      </c>
      <c r="D66" s="28">
        <f t="shared" si="2"/>
        <v>95571.328362585133</v>
      </c>
      <c r="E66" s="25">
        <f t="shared" si="3"/>
        <v>20185.552725846221</v>
      </c>
      <c r="F66" s="25">
        <f t="shared" si="4"/>
        <v>75385.775636738908</v>
      </c>
    </row>
    <row r="67" spans="1:6">
      <c r="A67" s="24">
        <v>66</v>
      </c>
      <c r="B67" s="27">
        <f t="shared" si="0"/>
        <v>30202943.313132588</v>
      </c>
      <c r="C67" s="26">
        <f t="shared" si="1"/>
        <v>8.0000000000000002E-3</v>
      </c>
      <c r="D67" s="28">
        <f t="shared" si="2"/>
        <v>95571.328362585133</v>
      </c>
      <c r="E67" s="25">
        <f t="shared" si="3"/>
        <v>20135.295542088392</v>
      </c>
      <c r="F67" s="25">
        <f t="shared" si="4"/>
        <v>75436.032820496737</v>
      </c>
    </row>
    <row r="68" spans="1:6">
      <c r="A68" s="24">
        <v>67</v>
      </c>
      <c r="B68" s="27">
        <f t="shared" ref="B68:B131" si="5">B67-F67</f>
        <v>30127507.280312091</v>
      </c>
      <c r="C68" s="26">
        <f t="shared" ref="C68:C131" si="6">C67</f>
        <v>8.0000000000000002E-3</v>
      </c>
      <c r="D68" s="28">
        <f t="shared" ref="D68:D131" si="7">-PMT(C68/12,35*12,B$2)</f>
        <v>95571.328362585133</v>
      </c>
      <c r="E68" s="25">
        <f t="shared" ref="E68:E131" si="8">B68*C68/12</f>
        <v>20085.004853541395</v>
      </c>
      <c r="F68" s="25">
        <f t="shared" ref="F68:F131" si="9">D68-E68</f>
        <v>75486.323509043737</v>
      </c>
    </row>
    <row r="69" spans="1:6">
      <c r="A69" s="24">
        <v>68</v>
      </c>
      <c r="B69" s="27">
        <f t="shared" si="5"/>
        <v>30052020.956803046</v>
      </c>
      <c r="C69" s="26">
        <f t="shared" si="6"/>
        <v>8.0000000000000002E-3</v>
      </c>
      <c r="D69" s="28">
        <f t="shared" si="7"/>
        <v>95571.328362585133</v>
      </c>
      <c r="E69" s="25">
        <f t="shared" si="8"/>
        <v>20034.6806378687</v>
      </c>
      <c r="F69" s="25">
        <f t="shared" si="9"/>
        <v>75536.647724716429</v>
      </c>
    </row>
    <row r="70" spans="1:6">
      <c r="A70" s="24">
        <v>69</v>
      </c>
      <c r="B70" s="27">
        <f t="shared" si="5"/>
        <v>29976484.309078328</v>
      </c>
      <c r="C70" s="26">
        <f t="shared" si="6"/>
        <v>8.0000000000000002E-3</v>
      </c>
      <c r="D70" s="28">
        <f t="shared" si="7"/>
        <v>95571.328362585133</v>
      </c>
      <c r="E70" s="25">
        <f t="shared" si="8"/>
        <v>19984.322872718887</v>
      </c>
      <c r="F70" s="25">
        <f t="shared" si="9"/>
        <v>75587.005489866249</v>
      </c>
    </row>
    <row r="71" spans="1:6">
      <c r="A71" s="24">
        <v>70</v>
      </c>
      <c r="B71" s="27">
        <f t="shared" si="5"/>
        <v>29900897.303588461</v>
      </c>
      <c r="C71" s="26">
        <f t="shared" si="6"/>
        <v>8.0000000000000002E-3</v>
      </c>
      <c r="D71" s="28">
        <f t="shared" si="7"/>
        <v>95571.328362585133</v>
      </c>
      <c r="E71" s="25">
        <f t="shared" si="8"/>
        <v>19933.931535725642</v>
      </c>
      <c r="F71" s="25">
        <f t="shared" si="9"/>
        <v>75637.396826859491</v>
      </c>
    </row>
    <row r="72" spans="1:6">
      <c r="A72" s="24">
        <v>71</v>
      </c>
      <c r="B72" s="27">
        <f t="shared" si="5"/>
        <v>29825259.906761602</v>
      </c>
      <c r="C72" s="26">
        <f t="shared" si="6"/>
        <v>8.0000000000000002E-3</v>
      </c>
      <c r="D72" s="28">
        <f t="shared" si="7"/>
        <v>95571.328362585133</v>
      </c>
      <c r="E72" s="25">
        <f t="shared" si="8"/>
        <v>19883.506604507736</v>
      </c>
      <c r="F72" s="25">
        <f t="shared" si="9"/>
        <v>75687.821758077393</v>
      </c>
    </row>
    <row r="73" spans="1:6">
      <c r="A73" s="24">
        <v>72</v>
      </c>
      <c r="B73" s="27">
        <f t="shared" si="5"/>
        <v>29749572.085003525</v>
      </c>
      <c r="C73" s="26">
        <f t="shared" si="6"/>
        <v>8.0000000000000002E-3</v>
      </c>
      <c r="D73" s="28">
        <f t="shared" si="7"/>
        <v>95571.328362585133</v>
      </c>
      <c r="E73" s="25">
        <f t="shared" si="8"/>
        <v>19833.048056669017</v>
      </c>
      <c r="F73" s="25">
        <f t="shared" si="9"/>
        <v>75738.280305916123</v>
      </c>
    </row>
    <row r="74" spans="1:6">
      <c r="A74" s="24">
        <v>73</v>
      </c>
      <c r="B74" s="27">
        <f t="shared" si="5"/>
        <v>29673833.80469761</v>
      </c>
      <c r="C74" s="26">
        <f t="shared" si="6"/>
        <v>8.0000000000000002E-3</v>
      </c>
      <c r="D74" s="28">
        <f t="shared" si="7"/>
        <v>95571.328362585133</v>
      </c>
      <c r="E74" s="25">
        <f t="shared" si="8"/>
        <v>19782.555869798405</v>
      </c>
      <c r="F74" s="25">
        <f t="shared" si="9"/>
        <v>75788.772492786724</v>
      </c>
    </row>
    <row r="75" spans="1:6">
      <c r="A75" s="24">
        <v>74</v>
      </c>
      <c r="B75" s="27">
        <f t="shared" si="5"/>
        <v>29598045.032204825</v>
      </c>
      <c r="C75" s="26">
        <f t="shared" si="6"/>
        <v>8.0000000000000002E-3</v>
      </c>
      <c r="D75" s="28">
        <f t="shared" si="7"/>
        <v>95571.328362585133</v>
      </c>
      <c r="E75" s="25">
        <f t="shared" si="8"/>
        <v>19732.030021469884</v>
      </c>
      <c r="F75" s="25">
        <f t="shared" si="9"/>
        <v>75839.298341115253</v>
      </c>
    </row>
    <row r="76" spans="1:6">
      <c r="A76" s="24">
        <v>75</v>
      </c>
      <c r="B76" s="27">
        <f t="shared" si="5"/>
        <v>29522205.733863711</v>
      </c>
      <c r="C76" s="26">
        <f t="shared" si="6"/>
        <v>8.0000000000000002E-3</v>
      </c>
      <c r="D76" s="28">
        <f t="shared" si="7"/>
        <v>95571.328362585133</v>
      </c>
      <c r="E76" s="25">
        <f t="shared" si="8"/>
        <v>19681.470489242474</v>
      </c>
      <c r="F76" s="25">
        <f t="shared" si="9"/>
        <v>75889.857873342655</v>
      </c>
    </row>
    <row r="77" spans="1:6">
      <c r="A77" s="24">
        <v>76</v>
      </c>
      <c r="B77" s="27">
        <f t="shared" si="5"/>
        <v>29446315.875990368</v>
      </c>
      <c r="C77" s="26">
        <f t="shared" si="6"/>
        <v>8.0000000000000002E-3</v>
      </c>
      <c r="D77" s="28">
        <f t="shared" si="7"/>
        <v>95571.328362585133</v>
      </c>
      <c r="E77" s="25">
        <f t="shared" si="8"/>
        <v>19630.877250660247</v>
      </c>
      <c r="F77" s="25">
        <f t="shared" si="9"/>
        <v>75940.451111924893</v>
      </c>
    </row>
    <row r="78" spans="1:6">
      <c r="A78" s="24">
        <v>77</v>
      </c>
      <c r="B78" s="27">
        <f t="shared" si="5"/>
        <v>29370375.424878445</v>
      </c>
      <c r="C78" s="26">
        <f t="shared" si="6"/>
        <v>8.0000000000000002E-3</v>
      </c>
      <c r="D78" s="28">
        <f t="shared" si="7"/>
        <v>95571.328362585133</v>
      </c>
      <c r="E78" s="25">
        <f t="shared" si="8"/>
        <v>19580.250283252299</v>
      </c>
      <c r="F78" s="25">
        <f t="shared" si="9"/>
        <v>75991.07807933283</v>
      </c>
    </row>
    <row r="79" spans="1:6">
      <c r="A79" s="24">
        <v>78</v>
      </c>
      <c r="B79" s="27">
        <f t="shared" si="5"/>
        <v>29294384.346799113</v>
      </c>
      <c r="C79" s="26">
        <f t="shared" si="6"/>
        <v>8.0000000000000002E-3</v>
      </c>
      <c r="D79" s="28">
        <f t="shared" si="7"/>
        <v>95571.328362585133</v>
      </c>
      <c r="E79" s="25">
        <f t="shared" si="8"/>
        <v>19529.589564532744</v>
      </c>
      <c r="F79" s="25">
        <f t="shared" si="9"/>
        <v>76041.738798052393</v>
      </c>
    </row>
    <row r="80" spans="1:6">
      <c r="A80" s="24">
        <v>79</v>
      </c>
      <c r="B80" s="27">
        <f t="shared" si="5"/>
        <v>29218342.608001061</v>
      </c>
      <c r="C80" s="26">
        <f t="shared" si="6"/>
        <v>8.0000000000000002E-3</v>
      </c>
      <c r="D80" s="28">
        <f t="shared" si="7"/>
        <v>95571.328362585133</v>
      </c>
      <c r="E80" s="25">
        <f t="shared" si="8"/>
        <v>19478.895072000709</v>
      </c>
      <c r="F80" s="25">
        <f t="shared" si="9"/>
        <v>76092.43329058442</v>
      </c>
    </row>
    <row r="81" spans="1:6">
      <c r="A81" s="24">
        <v>80</v>
      </c>
      <c r="B81" s="27">
        <f t="shared" si="5"/>
        <v>29142250.174710475</v>
      </c>
      <c r="C81" s="26">
        <f t="shared" si="6"/>
        <v>8.0000000000000002E-3</v>
      </c>
      <c r="D81" s="28">
        <f t="shared" si="7"/>
        <v>95571.328362585133</v>
      </c>
      <c r="E81" s="25">
        <f t="shared" si="8"/>
        <v>19428.166783140317</v>
      </c>
      <c r="F81" s="25">
        <f t="shared" si="9"/>
        <v>76143.161579444815</v>
      </c>
    </row>
    <row r="82" spans="1:6">
      <c r="A82" s="24">
        <v>81</v>
      </c>
      <c r="B82" s="27">
        <f t="shared" si="5"/>
        <v>29066107.01313103</v>
      </c>
      <c r="C82" s="26">
        <f t="shared" si="6"/>
        <v>8.0000000000000002E-3</v>
      </c>
      <c r="D82" s="28">
        <f t="shared" si="7"/>
        <v>95571.328362585133</v>
      </c>
      <c r="E82" s="25">
        <f t="shared" si="8"/>
        <v>19377.404675420687</v>
      </c>
      <c r="F82" s="25">
        <f t="shared" si="9"/>
        <v>76193.923687164439</v>
      </c>
    </row>
    <row r="83" spans="1:6">
      <c r="A83" s="24">
        <v>82</v>
      </c>
      <c r="B83" s="27">
        <f t="shared" si="5"/>
        <v>28989913.089443866</v>
      </c>
      <c r="C83" s="26">
        <f t="shared" si="6"/>
        <v>8.0000000000000002E-3</v>
      </c>
      <c r="D83" s="28">
        <f t="shared" si="7"/>
        <v>95571.328362585133</v>
      </c>
      <c r="E83" s="25">
        <f t="shared" si="8"/>
        <v>19326.608726295912</v>
      </c>
      <c r="F83" s="25">
        <f t="shared" si="9"/>
        <v>76244.719636289228</v>
      </c>
    </row>
    <row r="84" spans="1:6">
      <c r="A84" s="24">
        <v>83</v>
      </c>
      <c r="B84" s="27">
        <f t="shared" si="5"/>
        <v>28913668.369807579</v>
      </c>
      <c r="C84" s="26">
        <f t="shared" si="6"/>
        <v>8.0000000000000002E-3</v>
      </c>
      <c r="D84" s="28">
        <f t="shared" si="7"/>
        <v>95571.328362585133</v>
      </c>
      <c r="E84" s="25">
        <f t="shared" si="8"/>
        <v>19275.778913205053</v>
      </c>
      <c r="F84" s="25">
        <f t="shared" si="9"/>
        <v>76295.54944938008</v>
      </c>
    </row>
    <row r="85" spans="1:6">
      <c r="A85" s="24">
        <v>84</v>
      </c>
      <c r="B85" s="27">
        <f t="shared" si="5"/>
        <v>28837372.820358198</v>
      </c>
      <c r="C85" s="26">
        <f t="shared" si="6"/>
        <v>8.0000000000000002E-3</v>
      </c>
      <c r="D85" s="28">
        <f t="shared" si="7"/>
        <v>95571.328362585133</v>
      </c>
      <c r="E85" s="25">
        <f t="shared" si="8"/>
        <v>19224.915213572134</v>
      </c>
      <c r="F85" s="25">
        <f t="shared" si="9"/>
        <v>76346.413149012995</v>
      </c>
    </row>
    <row r="86" spans="1:6">
      <c r="A86" s="24">
        <v>85</v>
      </c>
      <c r="B86" s="27">
        <f t="shared" si="5"/>
        <v>28761026.407209184</v>
      </c>
      <c r="C86" s="26">
        <f t="shared" si="6"/>
        <v>8.0000000000000002E-3</v>
      </c>
      <c r="D86" s="28">
        <f t="shared" si="7"/>
        <v>95571.328362585133</v>
      </c>
      <c r="E86" s="25">
        <f t="shared" si="8"/>
        <v>19174.017604806122</v>
      </c>
      <c r="F86" s="25">
        <f t="shared" si="9"/>
        <v>76397.310757779007</v>
      </c>
    </row>
    <row r="87" spans="1:6">
      <c r="A87" s="24">
        <v>86</v>
      </c>
      <c r="B87" s="27">
        <f t="shared" si="5"/>
        <v>28684629.096451405</v>
      </c>
      <c r="C87" s="26">
        <f t="shared" si="6"/>
        <v>8.0000000000000002E-3</v>
      </c>
      <c r="D87" s="28">
        <f t="shared" si="7"/>
        <v>95571.328362585133</v>
      </c>
      <c r="E87" s="25">
        <f t="shared" si="8"/>
        <v>19123.086064300936</v>
      </c>
      <c r="F87" s="25">
        <f t="shared" si="9"/>
        <v>76448.242298284196</v>
      </c>
    </row>
    <row r="88" spans="1:6">
      <c r="A88" s="24">
        <v>87</v>
      </c>
      <c r="B88" s="27">
        <f t="shared" si="5"/>
        <v>28608180.854153123</v>
      </c>
      <c r="C88" s="26">
        <f t="shared" si="6"/>
        <v>8.0000000000000002E-3</v>
      </c>
      <c r="D88" s="28">
        <f t="shared" si="7"/>
        <v>95571.328362585133</v>
      </c>
      <c r="E88" s="25">
        <f t="shared" si="8"/>
        <v>19072.120569435418</v>
      </c>
      <c r="F88" s="25">
        <f t="shared" si="9"/>
        <v>76499.207793149719</v>
      </c>
    </row>
    <row r="89" spans="1:6">
      <c r="A89" s="24">
        <v>88</v>
      </c>
      <c r="B89" s="27">
        <f t="shared" si="5"/>
        <v>28531681.646359973</v>
      </c>
      <c r="C89" s="26">
        <f t="shared" si="6"/>
        <v>8.0000000000000002E-3</v>
      </c>
      <c r="D89" s="28">
        <f t="shared" si="7"/>
        <v>95571.328362585133</v>
      </c>
      <c r="E89" s="25">
        <f t="shared" si="8"/>
        <v>19021.121097573316</v>
      </c>
      <c r="F89" s="25">
        <f t="shared" si="9"/>
        <v>76550.207265011821</v>
      </c>
    </row>
    <row r="90" spans="1:6">
      <c r="A90" s="24">
        <v>89</v>
      </c>
      <c r="B90" s="27">
        <f t="shared" si="5"/>
        <v>28455131.439094961</v>
      </c>
      <c r="C90" s="26">
        <f t="shared" si="6"/>
        <v>8.0000000000000002E-3</v>
      </c>
      <c r="D90" s="28">
        <f t="shared" si="7"/>
        <v>95571.328362585133</v>
      </c>
      <c r="E90" s="25">
        <f t="shared" si="8"/>
        <v>18970.087626063309</v>
      </c>
      <c r="F90" s="25">
        <f t="shared" si="9"/>
        <v>76601.240736521824</v>
      </c>
    </row>
    <row r="91" spans="1:6">
      <c r="A91" s="24">
        <v>90</v>
      </c>
      <c r="B91" s="27">
        <f t="shared" si="5"/>
        <v>28378530.198358439</v>
      </c>
      <c r="C91" s="26">
        <f t="shared" si="6"/>
        <v>8.0000000000000002E-3</v>
      </c>
      <c r="D91" s="28">
        <f t="shared" si="7"/>
        <v>95571.328362585133</v>
      </c>
      <c r="E91" s="25">
        <f t="shared" si="8"/>
        <v>18919.020132238958</v>
      </c>
      <c r="F91" s="25">
        <f t="shared" si="9"/>
        <v>76652.308230346171</v>
      </c>
    </row>
    <row r="92" spans="1:6">
      <c r="A92" s="24">
        <v>91</v>
      </c>
      <c r="B92" s="27">
        <f t="shared" si="5"/>
        <v>28301877.890128091</v>
      </c>
      <c r="C92" s="26">
        <f t="shared" si="6"/>
        <v>8.0000000000000002E-3</v>
      </c>
      <c r="D92" s="28">
        <f t="shared" si="7"/>
        <v>95571.328362585133</v>
      </c>
      <c r="E92" s="25">
        <f t="shared" si="8"/>
        <v>18867.91859341873</v>
      </c>
      <c r="F92" s="25">
        <f t="shared" si="9"/>
        <v>76703.409769166406</v>
      </c>
    </row>
    <row r="93" spans="1:6">
      <c r="A93" s="24">
        <v>92</v>
      </c>
      <c r="B93" s="27">
        <f t="shared" si="5"/>
        <v>28225174.480358925</v>
      </c>
      <c r="C93" s="26">
        <f t="shared" si="6"/>
        <v>8.0000000000000002E-3</v>
      </c>
      <c r="D93" s="28">
        <f t="shared" si="7"/>
        <v>95571.328362585133</v>
      </c>
      <c r="E93" s="25">
        <f t="shared" si="8"/>
        <v>18816.78298690595</v>
      </c>
      <c r="F93" s="25">
        <f t="shared" si="9"/>
        <v>76754.545375679183</v>
      </c>
    </row>
    <row r="94" spans="1:6">
      <c r="A94" s="24">
        <v>93</v>
      </c>
      <c r="B94" s="27">
        <f t="shared" si="5"/>
        <v>28148419.934983246</v>
      </c>
      <c r="C94" s="26">
        <f t="shared" si="6"/>
        <v>8.0000000000000002E-3</v>
      </c>
      <c r="D94" s="28">
        <f t="shared" si="7"/>
        <v>95571.328362585133</v>
      </c>
      <c r="E94" s="25">
        <f t="shared" si="8"/>
        <v>18765.613289988829</v>
      </c>
      <c r="F94" s="25">
        <f t="shared" si="9"/>
        <v>76805.7150725963</v>
      </c>
    </row>
    <row r="95" spans="1:6">
      <c r="A95" s="24">
        <v>94</v>
      </c>
      <c r="B95" s="27">
        <f t="shared" si="5"/>
        <v>28071614.219910651</v>
      </c>
      <c r="C95" s="26">
        <f t="shared" si="6"/>
        <v>8.0000000000000002E-3</v>
      </c>
      <c r="D95" s="28">
        <f t="shared" si="7"/>
        <v>95571.328362585133</v>
      </c>
      <c r="E95" s="25">
        <f t="shared" si="8"/>
        <v>18714.409479940434</v>
      </c>
      <c r="F95" s="25">
        <f t="shared" si="9"/>
        <v>76856.918882644706</v>
      </c>
    </row>
    <row r="96" spans="1:6">
      <c r="A96" s="24">
        <v>95</v>
      </c>
      <c r="B96" s="27">
        <f t="shared" si="5"/>
        <v>27994757.301028006</v>
      </c>
      <c r="C96" s="26">
        <f t="shared" si="6"/>
        <v>8.0000000000000002E-3</v>
      </c>
      <c r="D96" s="28">
        <f t="shared" si="7"/>
        <v>95571.328362585133</v>
      </c>
      <c r="E96" s="25">
        <f t="shared" si="8"/>
        <v>18663.171534018671</v>
      </c>
      <c r="F96" s="25">
        <f t="shared" si="9"/>
        <v>76908.156828566454</v>
      </c>
    </row>
    <row r="97" spans="1:6">
      <c r="A97" s="24">
        <v>96</v>
      </c>
      <c r="B97" s="27">
        <f t="shared" si="5"/>
        <v>27917849.144199438</v>
      </c>
      <c r="C97" s="26">
        <f t="shared" si="6"/>
        <v>8.0000000000000002E-3</v>
      </c>
      <c r="D97" s="28">
        <f t="shared" si="7"/>
        <v>95571.328362585133</v>
      </c>
      <c r="E97" s="25">
        <f t="shared" si="8"/>
        <v>18611.899429466292</v>
      </c>
      <c r="F97" s="25">
        <f t="shared" si="9"/>
        <v>76959.428933118848</v>
      </c>
    </row>
    <row r="98" spans="1:6">
      <c r="A98" s="24">
        <v>97</v>
      </c>
      <c r="B98" s="27">
        <f t="shared" si="5"/>
        <v>27840889.715266321</v>
      </c>
      <c r="C98" s="26">
        <f t="shared" si="6"/>
        <v>8.0000000000000002E-3</v>
      </c>
      <c r="D98" s="28">
        <f t="shared" si="7"/>
        <v>95571.328362585133</v>
      </c>
      <c r="E98" s="25">
        <f t="shared" si="8"/>
        <v>18560.593143510883</v>
      </c>
      <c r="F98" s="25">
        <f t="shared" si="9"/>
        <v>77010.735219074253</v>
      </c>
    </row>
    <row r="99" spans="1:6">
      <c r="A99" s="24">
        <v>98</v>
      </c>
      <c r="B99" s="27">
        <f t="shared" si="5"/>
        <v>27763878.980047248</v>
      </c>
      <c r="C99" s="26">
        <f t="shared" si="6"/>
        <v>8.0000000000000002E-3</v>
      </c>
      <c r="D99" s="28">
        <f t="shared" si="7"/>
        <v>95571.328362585133</v>
      </c>
      <c r="E99" s="25">
        <f t="shared" si="8"/>
        <v>18509.252653364831</v>
      </c>
      <c r="F99" s="25">
        <f t="shared" si="9"/>
        <v>77062.075709220298</v>
      </c>
    </row>
    <row r="100" spans="1:6">
      <c r="A100" s="24">
        <v>99</v>
      </c>
      <c r="B100" s="27">
        <f t="shared" si="5"/>
        <v>27686816.904338028</v>
      </c>
      <c r="C100" s="26">
        <f t="shared" si="6"/>
        <v>8.0000000000000002E-3</v>
      </c>
      <c r="D100" s="28">
        <f t="shared" si="7"/>
        <v>95571.328362585133</v>
      </c>
      <c r="E100" s="25">
        <f t="shared" si="8"/>
        <v>18457.877936225352</v>
      </c>
      <c r="F100" s="25">
        <f t="shared" si="9"/>
        <v>77113.450426359777</v>
      </c>
    </row>
    <row r="101" spans="1:6">
      <c r="A101" s="24">
        <v>100</v>
      </c>
      <c r="B101" s="27">
        <f t="shared" si="5"/>
        <v>27609703.45391167</v>
      </c>
      <c r="C101" s="26">
        <f t="shared" si="6"/>
        <v>8.0000000000000002E-3</v>
      </c>
      <c r="D101" s="28">
        <f t="shared" si="7"/>
        <v>95571.328362585133</v>
      </c>
      <c r="E101" s="25">
        <f t="shared" si="8"/>
        <v>18406.468969274447</v>
      </c>
      <c r="F101" s="25">
        <f t="shared" si="9"/>
        <v>77164.859393310689</v>
      </c>
    </row>
    <row r="102" spans="1:6">
      <c r="A102" s="24">
        <v>101</v>
      </c>
      <c r="B102" s="27">
        <f t="shared" si="5"/>
        <v>27532538.59451836</v>
      </c>
      <c r="C102" s="26">
        <f t="shared" si="6"/>
        <v>8.0000000000000002E-3</v>
      </c>
      <c r="D102" s="28">
        <f t="shared" si="7"/>
        <v>95571.328362585133</v>
      </c>
      <c r="E102" s="25">
        <f t="shared" si="8"/>
        <v>18355.025729678906</v>
      </c>
      <c r="F102" s="25">
        <f t="shared" si="9"/>
        <v>77216.302632906227</v>
      </c>
    </row>
    <row r="103" spans="1:6">
      <c r="A103" s="24">
        <v>102</v>
      </c>
      <c r="B103" s="27">
        <f t="shared" si="5"/>
        <v>27455322.291885454</v>
      </c>
      <c r="C103" s="26">
        <f t="shared" si="6"/>
        <v>8.0000000000000002E-3</v>
      </c>
      <c r="D103" s="28">
        <f t="shared" si="7"/>
        <v>95571.328362585133</v>
      </c>
      <c r="E103" s="25">
        <f t="shared" si="8"/>
        <v>18303.548194590305</v>
      </c>
      <c r="F103" s="25">
        <f t="shared" si="9"/>
        <v>77267.780167994832</v>
      </c>
    </row>
    <row r="104" spans="1:6">
      <c r="A104" s="24">
        <v>103</v>
      </c>
      <c r="B104" s="27">
        <f t="shared" si="5"/>
        <v>27378054.511717461</v>
      </c>
      <c r="C104" s="26">
        <f t="shared" si="6"/>
        <v>8.0000000000000002E-3</v>
      </c>
      <c r="D104" s="28">
        <f t="shared" si="7"/>
        <v>95571.328362585133</v>
      </c>
      <c r="E104" s="25">
        <f t="shared" si="8"/>
        <v>18252.036341144976</v>
      </c>
      <c r="F104" s="25">
        <f t="shared" si="9"/>
        <v>77319.292021440153</v>
      </c>
    </row>
    <row r="105" spans="1:6">
      <c r="A105" s="24">
        <v>104</v>
      </c>
      <c r="B105" s="27">
        <f t="shared" si="5"/>
        <v>27300735.219696023</v>
      </c>
      <c r="C105" s="26">
        <f t="shared" si="6"/>
        <v>8.0000000000000002E-3</v>
      </c>
      <c r="D105" s="28">
        <f t="shared" si="7"/>
        <v>95571.328362585133</v>
      </c>
      <c r="E105" s="25">
        <f t="shared" si="8"/>
        <v>18200.490146464017</v>
      </c>
      <c r="F105" s="25">
        <f t="shared" si="9"/>
        <v>77370.838216121119</v>
      </c>
    </row>
    <row r="106" spans="1:6">
      <c r="A106" s="24">
        <v>105</v>
      </c>
      <c r="B106" s="27">
        <f t="shared" si="5"/>
        <v>27223364.3814799</v>
      </c>
      <c r="C106" s="26">
        <f t="shared" si="6"/>
        <v>8.0000000000000002E-3</v>
      </c>
      <c r="D106" s="28">
        <f t="shared" si="7"/>
        <v>95571.328362585133</v>
      </c>
      <c r="E106" s="25">
        <f t="shared" si="8"/>
        <v>18148.909587653266</v>
      </c>
      <c r="F106" s="25">
        <f t="shared" si="9"/>
        <v>77422.418774931866</v>
      </c>
    </row>
    <row r="107" spans="1:6">
      <c r="A107" s="24">
        <v>106</v>
      </c>
      <c r="B107" s="27">
        <f t="shared" si="5"/>
        <v>27145941.962704968</v>
      </c>
      <c r="C107" s="26">
        <f t="shared" si="6"/>
        <v>8.0000000000000002E-3</v>
      </c>
      <c r="D107" s="28">
        <f t="shared" si="7"/>
        <v>95571.328362585133</v>
      </c>
      <c r="E107" s="25">
        <f t="shared" si="8"/>
        <v>18097.294641803313</v>
      </c>
      <c r="F107" s="25">
        <f t="shared" si="9"/>
        <v>77474.033720781823</v>
      </c>
    </row>
    <row r="108" spans="1:6">
      <c r="A108" s="24">
        <v>107</v>
      </c>
      <c r="B108" s="27">
        <f t="shared" si="5"/>
        <v>27068467.928984188</v>
      </c>
      <c r="C108" s="26">
        <f t="shared" si="6"/>
        <v>8.0000000000000002E-3</v>
      </c>
      <c r="D108" s="28">
        <f t="shared" si="7"/>
        <v>95571.328362585133</v>
      </c>
      <c r="E108" s="25">
        <f t="shared" si="8"/>
        <v>18045.64528598946</v>
      </c>
      <c r="F108" s="25">
        <f t="shared" si="9"/>
        <v>77525.683076595669</v>
      </c>
    </row>
    <row r="109" spans="1:6">
      <c r="A109" s="24">
        <v>108</v>
      </c>
      <c r="B109" s="27">
        <f t="shared" si="5"/>
        <v>26990942.245907594</v>
      </c>
      <c r="C109" s="26">
        <f t="shared" si="6"/>
        <v>8.0000000000000002E-3</v>
      </c>
      <c r="D109" s="28">
        <f t="shared" si="7"/>
        <v>95571.328362585133</v>
      </c>
      <c r="E109" s="25">
        <f t="shared" si="8"/>
        <v>17993.961497271728</v>
      </c>
      <c r="F109" s="25">
        <f t="shared" si="9"/>
        <v>77577.366865313408</v>
      </c>
    </row>
    <row r="110" spans="1:6">
      <c r="A110" s="24">
        <v>109</v>
      </c>
      <c r="B110" s="27">
        <f t="shared" si="5"/>
        <v>26913364.879042279</v>
      </c>
      <c r="C110" s="26">
        <f t="shared" si="6"/>
        <v>8.0000000000000002E-3</v>
      </c>
      <c r="D110" s="28">
        <f t="shared" si="7"/>
        <v>95571.328362585133</v>
      </c>
      <c r="E110" s="25">
        <f t="shared" si="8"/>
        <v>17942.243252694854</v>
      </c>
      <c r="F110" s="25">
        <f t="shared" si="9"/>
        <v>77629.085109890279</v>
      </c>
    </row>
    <row r="111" spans="1:6">
      <c r="A111" s="24">
        <v>110</v>
      </c>
      <c r="B111" s="27">
        <f t="shared" si="5"/>
        <v>26835735.793932389</v>
      </c>
      <c r="C111" s="26">
        <f t="shared" si="6"/>
        <v>8.0000000000000002E-3</v>
      </c>
      <c r="D111" s="28">
        <f t="shared" si="7"/>
        <v>95571.328362585133</v>
      </c>
      <c r="E111" s="25">
        <f t="shared" si="8"/>
        <v>17890.490529288258</v>
      </c>
      <c r="F111" s="25">
        <f t="shared" si="9"/>
        <v>77680.837833296871</v>
      </c>
    </row>
    <row r="112" spans="1:6">
      <c r="A112" s="24">
        <v>111</v>
      </c>
      <c r="B112" s="27">
        <f t="shared" si="5"/>
        <v>26758054.956099093</v>
      </c>
      <c r="C112" s="26">
        <f t="shared" si="6"/>
        <v>8.0000000000000002E-3</v>
      </c>
      <c r="D112" s="28">
        <f t="shared" si="7"/>
        <v>95571.328362585133</v>
      </c>
      <c r="E112" s="25">
        <f t="shared" si="8"/>
        <v>17838.703304066064</v>
      </c>
      <c r="F112" s="25">
        <f t="shared" si="9"/>
        <v>77732.625058519072</v>
      </c>
    </row>
    <row r="113" spans="1:6">
      <c r="A113" s="24">
        <v>112</v>
      </c>
      <c r="B113" s="27">
        <f t="shared" si="5"/>
        <v>26680322.331040572</v>
      </c>
      <c r="C113" s="26">
        <f t="shared" si="6"/>
        <v>8.0000000000000002E-3</v>
      </c>
      <c r="D113" s="28">
        <f t="shared" si="7"/>
        <v>95571.328362585133</v>
      </c>
      <c r="E113" s="25">
        <f t="shared" si="8"/>
        <v>17786.881554027048</v>
      </c>
      <c r="F113" s="25">
        <f t="shared" si="9"/>
        <v>77784.446808558088</v>
      </c>
    </row>
    <row r="114" spans="1:6">
      <c r="A114" s="24">
        <v>113</v>
      </c>
      <c r="B114" s="27">
        <f t="shared" si="5"/>
        <v>26602537.884232014</v>
      </c>
      <c r="C114" s="26">
        <f t="shared" si="6"/>
        <v>8.0000000000000002E-3</v>
      </c>
      <c r="D114" s="28">
        <f t="shared" si="7"/>
        <v>95571.328362585133</v>
      </c>
      <c r="E114" s="25">
        <f t="shared" si="8"/>
        <v>17735.025256154677</v>
      </c>
      <c r="F114" s="25">
        <f t="shared" si="9"/>
        <v>77836.303106430452</v>
      </c>
    </row>
    <row r="115" spans="1:6">
      <c r="A115" s="24">
        <v>114</v>
      </c>
      <c r="B115" s="27">
        <f t="shared" si="5"/>
        <v>26524701.581125583</v>
      </c>
      <c r="C115" s="26">
        <f t="shared" si="6"/>
        <v>8.0000000000000002E-3</v>
      </c>
      <c r="D115" s="28">
        <f t="shared" si="7"/>
        <v>95571.328362585133</v>
      </c>
      <c r="E115" s="25">
        <f t="shared" si="8"/>
        <v>17683.134387417056</v>
      </c>
      <c r="F115" s="25">
        <f t="shared" si="9"/>
        <v>77888.193975168077</v>
      </c>
    </row>
    <row r="116" spans="1:6">
      <c r="A116" s="24">
        <v>115</v>
      </c>
      <c r="B116" s="27">
        <f t="shared" si="5"/>
        <v>26446813.387150414</v>
      </c>
      <c r="C116" s="26">
        <f t="shared" si="6"/>
        <v>8.0000000000000002E-3</v>
      </c>
      <c r="D116" s="28">
        <f t="shared" si="7"/>
        <v>95571.328362585133</v>
      </c>
      <c r="E116" s="25">
        <f t="shared" si="8"/>
        <v>17631.208924766943</v>
      </c>
      <c r="F116" s="25">
        <f t="shared" si="9"/>
        <v>77940.119437818183</v>
      </c>
    </row>
    <row r="117" spans="1:6">
      <c r="A117" s="24">
        <v>116</v>
      </c>
      <c r="B117" s="27">
        <f t="shared" si="5"/>
        <v>26368873.267712597</v>
      </c>
      <c r="C117" s="26">
        <f t="shared" si="6"/>
        <v>8.0000000000000002E-3</v>
      </c>
      <c r="D117" s="28">
        <f t="shared" si="7"/>
        <v>95571.328362585133</v>
      </c>
      <c r="E117" s="25">
        <f t="shared" si="8"/>
        <v>17579.248845141734</v>
      </c>
      <c r="F117" s="25">
        <f t="shared" si="9"/>
        <v>77992.079517443402</v>
      </c>
    </row>
    <row r="118" spans="1:6">
      <c r="A118" s="24">
        <v>117</v>
      </c>
      <c r="B118" s="27">
        <f t="shared" si="5"/>
        <v>26290881.188195154</v>
      </c>
      <c r="C118" s="26">
        <f t="shared" si="6"/>
        <v>8.0000000000000002E-3</v>
      </c>
      <c r="D118" s="28">
        <f t="shared" si="7"/>
        <v>95571.328362585133</v>
      </c>
      <c r="E118" s="25">
        <f t="shared" si="8"/>
        <v>17527.254125463438</v>
      </c>
      <c r="F118" s="25">
        <f t="shared" si="9"/>
        <v>78044.074237121691</v>
      </c>
    </row>
    <row r="119" spans="1:6">
      <c r="A119" s="24">
        <v>118</v>
      </c>
      <c r="B119" s="27">
        <f t="shared" si="5"/>
        <v>26212837.113958031</v>
      </c>
      <c r="C119" s="26">
        <f t="shared" si="6"/>
        <v>8.0000000000000002E-3</v>
      </c>
      <c r="D119" s="28">
        <f t="shared" si="7"/>
        <v>95571.328362585133</v>
      </c>
      <c r="E119" s="25">
        <f t="shared" si="8"/>
        <v>17475.224742638686</v>
      </c>
      <c r="F119" s="25">
        <f t="shared" si="9"/>
        <v>78096.103619946443</v>
      </c>
    </row>
    <row r="120" spans="1:6">
      <c r="A120" s="24">
        <v>119</v>
      </c>
      <c r="B120" s="27">
        <f t="shared" si="5"/>
        <v>26134741.010338083</v>
      </c>
      <c r="C120" s="26">
        <f t="shared" si="6"/>
        <v>8.0000000000000002E-3</v>
      </c>
      <c r="D120" s="28">
        <f t="shared" si="7"/>
        <v>95571.328362585133</v>
      </c>
      <c r="E120" s="25">
        <f t="shared" si="8"/>
        <v>17423.160673558723</v>
      </c>
      <c r="F120" s="25">
        <f t="shared" si="9"/>
        <v>78148.167689026406</v>
      </c>
    </row>
    <row r="121" spans="1:6">
      <c r="A121" s="24">
        <v>120</v>
      </c>
      <c r="B121" s="27">
        <f t="shared" si="5"/>
        <v>26056592.842649058</v>
      </c>
      <c r="C121" s="26">
        <f t="shared" si="6"/>
        <v>8.0000000000000002E-3</v>
      </c>
      <c r="D121" s="28">
        <f t="shared" si="7"/>
        <v>95571.328362585133</v>
      </c>
      <c r="E121" s="25">
        <f t="shared" si="8"/>
        <v>17371.06189509937</v>
      </c>
      <c r="F121" s="25">
        <f t="shared" si="9"/>
        <v>78200.266467485766</v>
      </c>
    </row>
    <row r="122" spans="1:6">
      <c r="A122" s="24">
        <v>121</v>
      </c>
      <c r="B122" s="27">
        <f t="shared" si="5"/>
        <v>25978392.576181572</v>
      </c>
      <c r="C122" s="26">
        <f t="shared" si="6"/>
        <v>8.0000000000000002E-3</v>
      </c>
      <c r="D122" s="28">
        <f t="shared" si="7"/>
        <v>95571.328362585133</v>
      </c>
      <c r="E122" s="25">
        <f t="shared" si="8"/>
        <v>17318.928384121049</v>
      </c>
      <c r="F122" s="25">
        <f t="shared" si="9"/>
        <v>78252.399978464091</v>
      </c>
    </row>
    <row r="123" spans="1:6">
      <c r="A123" s="24">
        <v>122</v>
      </c>
      <c r="B123" s="27">
        <f t="shared" si="5"/>
        <v>25900140.176203109</v>
      </c>
      <c r="C123" s="26">
        <f t="shared" si="6"/>
        <v>8.0000000000000002E-3</v>
      </c>
      <c r="D123" s="28">
        <f t="shared" si="7"/>
        <v>95571.328362585133</v>
      </c>
      <c r="E123" s="25">
        <f t="shared" si="8"/>
        <v>17266.760117468741</v>
      </c>
      <c r="F123" s="25">
        <f t="shared" si="9"/>
        <v>78304.568245116388</v>
      </c>
    </row>
    <row r="124" spans="1:6">
      <c r="A124" s="24">
        <v>123</v>
      </c>
      <c r="B124" s="27">
        <f t="shared" si="5"/>
        <v>25821835.607957993</v>
      </c>
      <c r="C124" s="26">
        <f t="shared" si="6"/>
        <v>8.0000000000000002E-3</v>
      </c>
      <c r="D124" s="28">
        <f t="shared" si="7"/>
        <v>95571.328362585133</v>
      </c>
      <c r="E124" s="25">
        <f t="shared" si="8"/>
        <v>17214.557071971994</v>
      </c>
      <c r="F124" s="25">
        <f t="shared" si="9"/>
        <v>78356.771290613135</v>
      </c>
    </row>
    <row r="125" spans="1:6">
      <c r="A125" s="24">
        <v>124</v>
      </c>
      <c r="B125" s="27">
        <f t="shared" si="5"/>
        <v>25743478.836667381</v>
      </c>
      <c r="C125" s="26">
        <f t="shared" si="6"/>
        <v>8.0000000000000002E-3</v>
      </c>
      <c r="D125" s="28">
        <f t="shared" si="7"/>
        <v>95571.328362585133</v>
      </c>
      <c r="E125" s="25">
        <f t="shared" si="8"/>
        <v>17162.31922444492</v>
      </c>
      <c r="F125" s="25">
        <f t="shared" si="9"/>
        <v>78409.009138140216</v>
      </c>
    </row>
    <row r="126" spans="1:6">
      <c r="A126" s="24">
        <v>125</v>
      </c>
      <c r="B126" s="27">
        <f t="shared" si="5"/>
        <v>25665069.82752924</v>
      </c>
      <c r="C126" s="26">
        <f t="shared" si="6"/>
        <v>8.0000000000000002E-3</v>
      </c>
      <c r="D126" s="28">
        <f t="shared" si="7"/>
        <v>95571.328362585133</v>
      </c>
      <c r="E126" s="25">
        <f t="shared" si="8"/>
        <v>17110.046551686162</v>
      </c>
      <c r="F126" s="25">
        <f t="shared" si="9"/>
        <v>78461.281810898974</v>
      </c>
    </row>
    <row r="127" spans="1:6">
      <c r="A127" s="24">
        <v>126</v>
      </c>
      <c r="B127" s="27">
        <f t="shared" si="5"/>
        <v>25586608.545718342</v>
      </c>
      <c r="C127" s="26">
        <f t="shared" si="6"/>
        <v>8.0000000000000002E-3</v>
      </c>
      <c r="D127" s="28">
        <f t="shared" si="7"/>
        <v>95571.328362585133</v>
      </c>
      <c r="E127" s="25">
        <f t="shared" si="8"/>
        <v>17057.739030478897</v>
      </c>
      <c r="F127" s="25">
        <f t="shared" si="9"/>
        <v>78513.589332106232</v>
      </c>
    </row>
    <row r="128" spans="1:6">
      <c r="A128" s="24">
        <v>127</v>
      </c>
      <c r="B128" s="27">
        <f t="shared" si="5"/>
        <v>25508094.956386235</v>
      </c>
      <c r="C128" s="26">
        <f t="shared" si="6"/>
        <v>8.0000000000000002E-3</v>
      </c>
      <c r="D128" s="28">
        <f t="shared" si="7"/>
        <v>95571.328362585133</v>
      </c>
      <c r="E128" s="25">
        <f t="shared" si="8"/>
        <v>17005.396637590824</v>
      </c>
      <c r="F128" s="25">
        <f t="shared" si="9"/>
        <v>78565.931724994312</v>
      </c>
    </row>
    <row r="129" spans="1:6">
      <c r="A129" s="24">
        <v>128</v>
      </c>
      <c r="B129" s="27">
        <f t="shared" si="5"/>
        <v>25429529.024661239</v>
      </c>
      <c r="C129" s="26">
        <f t="shared" si="6"/>
        <v>8.0000000000000002E-3</v>
      </c>
      <c r="D129" s="28">
        <f t="shared" si="7"/>
        <v>95571.328362585133</v>
      </c>
      <c r="E129" s="25">
        <f t="shared" si="8"/>
        <v>16953.01934977416</v>
      </c>
      <c r="F129" s="25">
        <f t="shared" si="9"/>
        <v>78618.309012810976</v>
      </c>
    </row>
    <row r="130" spans="1:6">
      <c r="A130" s="24">
        <v>129</v>
      </c>
      <c r="B130" s="27">
        <f t="shared" si="5"/>
        <v>25350910.715648428</v>
      </c>
      <c r="C130" s="26">
        <f t="shared" si="6"/>
        <v>8.0000000000000002E-3</v>
      </c>
      <c r="D130" s="28">
        <f t="shared" si="7"/>
        <v>95571.328362585133</v>
      </c>
      <c r="E130" s="25">
        <f t="shared" si="8"/>
        <v>16900.607143765617</v>
      </c>
      <c r="F130" s="25">
        <f t="shared" si="9"/>
        <v>78670.721218819512</v>
      </c>
    </row>
    <row r="131" spans="1:6">
      <c r="A131" s="24">
        <v>130</v>
      </c>
      <c r="B131" s="27">
        <f t="shared" si="5"/>
        <v>25272239.994429607</v>
      </c>
      <c r="C131" s="26">
        <f t="shared" si="6"/>
        <v>8.0000000000000002E-3</v>
      </c>
      <c r="D131" s="28">
        <f t="shared" si="7"/>
        <v>95571.328362585133</v>
      </c>
      <c r="E131" s="25">
        <f t="shared" si="8"/>
        <v>16848.159996286406</v>
      </c>
      <c r="F131" s="25">
        <f t="shared" si="9"/>
        <v>78723.16836629872</v>
      </c>
    </row>
    <row r="132" spans="1:6">
      <c r="A132" s="24">
        <v>131</v>
      </c>
      <c r="B132" s="27">
        <f t="shared" ref="B132:B195" si="10">B131-F131</f>
        <v>25193516.826063309</v>
      </c>
      <c r="C132" s="26">
        <f t="shared" ref="C132:C195" si="11">C131</f>
        <v>8.0000000000000002E-3</v>
      </c>
      <c r="D132" s="28">
        <f t="shared" ref="D132:D195" si="12">-PMT(C132/12,35*12,B$2)</f>
        <v>95571.328362585133</v>
      </c>
      <c r="E132" s="25">
        <f t="shared" ref="E132:E195" si="13">B132*C132/12</f>
        <v>16795.677884042208</v>
      </c>
      <c r="F132" s="25">
        <f t="shared" ref="F132:F195" si="14">D132-E132</f>
        <v>78775.650478542928</v>
      </c>
    </row>
    <row r="133" spans="1:6">
      <c r="A133" s="24">
        <v>132</v>
      </c>
      <c r="B133" s="27">
        <f t="shared" si="10"/>
        <v>25114741.175584767</v>
      </c>
      <c r="C133" s="26">
        <f t="shared" si="11"/>
        <v>8.0000000000000002E-3</v>
      </c>
      <c r="D133" s="28">
        <f t="shared" si="12"/>
        <v>95571.328362585133</v>
      </c>
      <c r="E133" s="25">
        <f t="shared" si="13"/>
        <v>16743.160783723179</v>
      </c>
      <c r="F133" s="25">
        <f t="shared" si="14"/>
        <v>78828.167578861961</v>
      </c>
    </row>
    <row r="134" spans="1:6">
      <c r="A134" s="24">
        <v>133</v>
      </c>
      <c r="B134" s="27">
        <f t="shared" si="10"/>
        <v>25035913.008005906</v>
      </c>
      <c r="C134" s="26">
        <f t="shared" si="11"/>
        <v>8.0000000000000002E-3</v>
      </c>
      <c r="D134" s="28">
        <f t="shared" si="12"/>
        <v>95571.328362585133</v>
      </c>
      <c r="E134" s="25">
        <f t="shared" si="13"/>
        <v>16690.608672003938</v>
      </c>
      <c r="F134" s="25">
        <f t="shared" si="14"/>
        <v>78880.719690581202</v>
      </c>
    </row>
    <row r="135" spans="1:6">
      <c r="A135" s="24">
        <v>134</v>
      </c>
      <c r="B135" s="27">
        <f t="shared" si="10"/>
        <v>24957032.288315326</v>
      </c>
      <c r="C135" s="26">
        <f t="shared" si="11"/>
        <v>8.0000000000000002E-3</v>
      </c>
      <c r="D135" s="28">
        <f t="shared" si="12"/>
        <v>95571.328362585133</v>
      </c>
      <c r="E135" s="25">
        <f t="shared" si="13"/>
        <v>16638.021525543551</v>
      </c>
      <c r="F135" s="25">
        <f t="shared" si="14"/>
        <v>78933.306837041586</v>
      </c>
    </row>
    <row r="136" spans="1:6">
      <c r="A136" s="24">
        <v>135</v>
      </c>
      <c r="B136" s="27">
        <f t="shared" si="10"/>
        <v>24878098.981478285</v>
      </c>
      <c r="C136" s="26">
        <f t="shared" si="11"/>
        <v>8.0000000000000002E-3</v>
      </c>
      <c r="D136" s="28">
        <f t="shared" si="12"/>
        <v>95571.328362585133</v>
      </c>
      <c r="E136" s="25">
        <f t="shared" si="13"/>
        <v>16585.399320985522</v>
      </c>
      <c r="F136" s="25">
        <f t="shared" si="14"/>
        <v>78985.929041599607</v>
      </c>
    </row>
    <row r="137" spans="1:6">
      <c r="A137" s="24">
        <v>136</v>
      </c>
      <c r="B137" s="27">
        <f t="shared" si="10"/>
        <v>24799113.052436687</v>
      </c>
      <c r="C137" s="26">
        <f t="shared" si="11"/>
        <v>8.0000000000000002E-3</v>
      </c>
      <c r="D137" s="28">
        <f t="shared" si="12"/>
        <v>95571.328362585133</v>
      </c>
      <c r="E137" s="25">
        <f t="shared" si="13"/>
        <v>16532.742034957791</v>
      </c>
      <c r="F137" s="25">
        <f t="shared" si="14"/>
        <v>79038.586327627345</v>
      </c>
    </row>
    <row r="138" spans="1:6">
      <c r="A138" s="24">
        <v>137</v>
      </c>
      <c r="B138" s="27">
        <f t="shared" si="10"/>
        <v>24720074.46610906</v>
      </c>
      <c r="C138" s="26">
        <f t="shared" si="11"/>
        <v>8.0000000000000002E-3</v>
      </c>
      <c r="D138" s="28">
        <f t="shared" si="12"/>
        <v>95571.328362585133</v>
      </c>
      <c r="E138" s="25">
        <f t="shared" si="13"/>
        <v>16480.049644072707</v>
      </c>
      <c r="F138" s="25">
        <f t="shared" si="14"/>
        <v>79091.278718512418</v>
      </c>
    </row>
    <row r="139" spans="1:6">
      <c r="A139" s="24">
        <v>138</v>
      </c>
      <c r="B139" s="27">
        <f t="shared" si="10"/>
        <v>24640983.187390547</v>
      </c>
      <c r="C139" s="26">
        <f t="shared" si="11"/>
        <v>8.0000000000000002E-3</v>
      </c>
      <c r="D139" s="28">
        <f t="shared" si="12"/>
        <v>95571.328362585133</v>
      </c>
      <c r="E139" s="25">
        <f t="shared" si="13"/>
        <v>16427.322124927032</v>
      </c>
      <c r="F139" s="25">
        <f t="shared" si="14"/>
        <v>79144.006237658105</v>
      </c>
    </row>
    <row r="140" spans="1:6">
      <c r="A140" s="24">
        <v>139</v>
      </c>
      <c r="B140" s="27">
        <f t="shared" si="10"/>
        <v>24561839.181152888</v>
      </c>
      <c r="C140" s="26">
        <f t="shared" si="11"/>
        <v>8.0000000000000002E-3</v>
      </c>
      <c r="D140" s="28">
        <f t="shared" si="12"/>
        <v>95571.328362585133</v>
      </c>
      <c r="E140" s="25">
        <f t="shared" si="13"/>
        <v>16374.559454101925</v>
      </c>
      <c r="F140" s="25">
        <f t="shared" si="14"/>
        <v>79196.768908483209</v>
      </c>
    </row>
    <row r="141" spans="1:6">
      <c r="A141" s="24">
        <v>140</v>
      </c>
      <c r="B141" s="27">
        <f t="shared" si="10"/>
        <v>24482642.412244406</v>
      </c>
      <c r="C141" s="26">
        <f t="shared" si="11"/>
        <v>8.0000000000000002E-3</v>
      </c>
      <c r="D141" s="28">
        <f t="shared" si="12"/>
        <v>95571.328362585133</v>
      </c>
      <c r="E141" s="25">
        <f t="shared" si="13"/>
        <v>16321.761608162939</v>
      </c>
      <c r="F141" s="25">
        <f t="shared" si="14"/>
        <v>79249.566754422194</v>
      </c>
    </row>
    <row r="142" spans="1:6">
      <c r="A142" s="24">
        <v>141</v>
      </c>
      <c r="B142" s="27">
        <f t="shared" si="10"/>
        <v>24403392.845489983</v>
      </c>
      <c r="C142" s="26">
        <f t="shared" si="11"/>
        <v>8.0000000000000002E-3</v>
      </c>
      <c r="D142" s="28">
        <f t="shared" si="12"/>
        <v>95571.328362585133</v>
      </c>
      <c r="E142" s="25">
        <f t="shared" si="13"/>
        <v>16268.928563659989</v>
      </c>
      <c r="F142" s="25">
        <f t="shared" si="14"/>
        <v>79302.399798925151</v>
      </c>
    </row>
    <row r="143" spans="1:6">
      <c r="A143" s="24">
        <v>142</v>
      </c>
      <c r="B143" s="27">
        <f t="shared" si="10"/>
        <v>24324090.445691057</v>
      </c>
      <c r="C143" s="26">
        <f t="shared" si="11"/>
        <v>8.0000000000000002E-3</v>
      </c>
      <c r="D143" s="28">
        <f t="shared" si="12"/>
        <v>95571.328362585133</v>
      </c>
      <c r="E143" s="25">
        <f t="shared" si="13"/>
        <v>16216.060297127371</v>
      </c>
      <c r="F143" s="25">
        <f t="shared" si="14"/>
        <v>79355.268065457756</v>
      </c>
    </row>
    <row r="144" spans="1:6">
      <c r="A144" s="24">
        <v>143</v>
      </c>
      <c r="B144" s="27">
        <f t="shared" si="10"/>
        <v>24244735.1776256</v>
      </c>
      <c r="C144" s="26">
        <f t="shared" si="11"/>
        <v>8.0000000000000002E-3</v>
      </c>
      <c r="D144" s="28">
        <f t="shared" si="12"/>
        <v>95571.328362585133</v>
      </c>
      <c r="E144" s="25">
        <f t="shared" si="13"/>
        <v>16163.156785083733</v>
      </c>
      <c r="F144" s="25">
        <f t="shared" si="14"/>
        <v>79408.171577501402</v>
      </c>
    </row>
    <row r="145" spans="1:6">
      <c r="A145" s="24">
        <v>144</v>
      </c>
      <c r="B145" s="27">
        <f t="shared" si="10"/>
        <v>24165327.006048098</v>
      </c>
      <c r="C145" s="26">
        <f t="shared" si="11"/>
        <v>8.0000000000000002E-3</v>
      </c>
      <c r="D145" s="28">
        <f t="shared" si="12"/>
        <v>95571.328362585133</v>
      </c>
      <c r="E145" s="25">
        <f t="shared" si="13"/>
        <v>16110.218004032065</v>
      </c>
      <c r="F145" s="25">
        <f t="shared" si="14"/>
        <v>79461.110358553065</v>
      </c>
    </row>
    <row r="146" spans="1:6">
      <c r="A146" s="24">
        <v>145</v>
      </c>
      <c r="B146" s="27">
        <f t="shared" si="10"/>
        <v>24085865.895689543</v>
      </c>
      <c r="C146" s="26">
        <f t="shared" si="11"/>
        <v>8.0000000000000002E-3</v>
      </c>
      <c r="D146" s="28">
        <f t="shared" si="12"/>
        <v>95571.328362585133</v>
      </c>
      <c r="E146" s="25">
        <f t="shared" si="13"/>
        <v>16057.243930459697</v>
      </c>
      <c r="F146" s="25">
        <f t="shared" si="14"/>
        <v>79514.084432125441</v>
      </c>
    </row>
    <row r="147" spans="1:6">
      <c r="A147" s="24">
        <v>146</v>
      </c>
      <c r="B147" s="27">
        <f t="shared" si="10"/>
        <v>24006351.811257418</v>
      </c>
      <c r="C147" s="26">
        <f t="shared" si="11"/>
        <v>8.0000000000000002E-3</v>
      </c>
      <c r="D147" s="28">
        <f t="shared" si="12"/>
        <v>95571.328362585133</v>
      </c>
      <c r="E147" s="25">
        <f t="shared" si="13"/>
        <v>16004.234540838281</v>
      </c>
      <c r="F147" s="25">
        <f t="shared" si="14"/>
        <v>79567.09382174685</v>
      </c>
    </row>
    <row r="148" spans="1:6">
      <c r="A148" s="24">
        <v>147</v>
      </c>
      <c r="B148" s="27">
        <f t="shared" si="10"/>
        <v>23926784.717435673</v>
      </c>
      <c r="C148" s="26">
        <f t="shared" si="11"/>
        <v>8.0000000000000002E-3</v>
      </c>
      <c r="D148" s="28">
        <f t="shared" si="12"/>
        <v>95571.328362585133</v>
      </c>
      <c r="E148" s="25">
        <f t="shared" si="13"/>
        <v>15951.189811623781</v>
      </c>
      <c r="F148" s="25">
        <f t="shared" si="14"/>
        <v>79620.138550961346</v>
      </c>
    </row>
    <row r="149" spans="1:6">
      <c r="A149" s="24">
        <v>148</v>
      </c>
      <c r="B149" s="27">
        <f t="shared" si="10"/>
        <v>23847164.578884713</v>
      </c>
      <c r="C149" s="26">
        <f t="shared" si="11"/>
        <v>8.0000000000000002E-3</v>
      </c>
      <c r="D149" s="28">
        <f t="shared" si="12"/>
        <v>95571.328362585133</v>
      </c>
      <c r="E149" s="25">
        <f t="shared" si="13"/>
        <v>15898.109719256476</v>
      </c>
      <c r="F149" s="25">
        <f t="shared" si="14"/>
        <v>79673.218643328655</v>
      </c>
    </row>
    <row r="150" spans="1:6">
      <c r="A150" s="24">
        <v>149</v>
      </c>
      <c r="B150" s="27">
        <f t="shared" si="10"/>
        <v>23767491.360241383</v>
      </c>
      <c r="C150" s="26">
        <f t="shared" si="11"/>
        <v>8.0000000000000002E-3</v>
      </c>
      <c r="D150" s="28">
        <f t="shared" si="12"/>
        <v>95571.328362585133</v>
      </c>
      <c r="E150" s="25">
        <f t="shared" si="13"/>
        <v>15844.994240160922</v>
      </c>
      <c r="F150" s="25">
        <f t="shared" si="14"/>
        <v>79726.334122424218</v>
      </c>
    </row>
    <row r="151" spans="1:6">
      <c r="A151" s="24">
        <v>150</v>
      </c>
      <c r="B151" s="27">
        <f t="shared" si="10"/>
        <v>23687765.02611896</v>
      </c>
      <c r="C151" s="26">
        <f t="shared" si="11"/>
        <v>8.0000000000000002E-3</v>
      </c>
      <c r="D151" s="28">
        <f t="shared" si="12"/>
        <v>95571.328362585133</v>
      </c>
      <c r="E151" s="25">
        <f t="shared" si="13"/>
        <v>15791.843350745972</v>
      </c>
      <c r="F151" s="25">
        <f t="shared" si="14"/>
        <v>79779.485011839162</v>
      </c>
    </row>
    <row r="152" spans="1:6">
      <c r="A152" s="24">
        <v>151</v>
      </c>
      <c r="B152" s="27">
        <f t="shared" si="10"/>
        <v>23607985.541107122</v>
      </c>
      <c r="C152" s="26">
        <f t="shared" si="11"/>
        <v>8.0000000000000002E-3</v>
      </c>
      <c r="D152" s="28">
        <f t="shared" si="12"/>
        <v>95571.328362585133</v>
      </c>
      <c r="E152" s="25">
        <f t="shared" si="13"/>
        <v>15738.657027404748</v>
      </c>
      <c r="F152" s="25">
        <f t="shared" si="14"/>
        <v>79832.671335180377</v>
      </c>
    </row>
    <row r="153" spans="1:6">
      <c r="A153" s="24">
        <v>152</v>
      </c>
      <c r="B153" s="27">
        <f t="shared" si="10"/>
        <v>23528152.869771942</v>
      </c>
      <c r="C153" s="26">
        <f t="shared" si="11"/>
        <v>8.0000000000000002E-3</v>
      </c>
      <c r="D153" s="28">
        <f t="shared" si="12"/>
        <v>95571.328362585133</v>
      </c>
      <c r="E153" s="25">
        <f t="shared" si="13"/>
        <v>15685.435246514629</v>
      </c>
      <c r="F153" s="25">
        <f t="shared" si="14"/>
        <v>79885.893116070511</v>
      </c>
    </row>
    <row r="154" spans="1:6">
      <c r="A154" s="24">
        <v>153</v>
      </c>
      <c r="B154" s="27">
        <f t="shared" si="10"/>
        <v>23448266.976655871</v>
      </c>
      <c r="C154" s="26">
        <f t="shared" si="11"/>
        <v>8.0000000000000002E-3</v>
      </c>
      <c r="D154" s="28">
        <f t="shared" si="12"/>
        <v>95571.328362585133</v>
      </c>
      <c r="E154" s="25">
        <f t="shared" si="13"/>
        <v>15632.177984437249</v>
      </c>
      <c r="F154" s="25">
        <f t="shared" si="14"/>
        <v>79939.150378147882</v>
      </c>
    </row>
    <row r="155" spans="1:6">
      <c r="A155" s="24">
        <v>154</v>
      </c>
      <c r="B155" s="27">
        <f t="shared" si="10"/>
        <v>23368327.826277722</v>
      </c>
      <c r="C155" s="26">
        <f t="shared" si="11"/>
        <v>8.0000000000000002E-3</v>
      </c>
      <c r="D155" s="28">
        <f t="shared" si="12"/>
        <v>95571.328362585133</v>
      </c>
      <c r="E155" s="25">
        <f t="shared" si="13"/>
        <v>15578.885217518482</v>
      </c>
      <c r="F155" s="25">
        <f t="shared" si="14"/>
        <v>79992.443145066645</v>
      </c>
    </row>
    <row r="156" spans="1:6">
      <c r="A156" s="24">
        <v>155</v>
      </c>
      <c r="B156" s="27">
        <f t="shared" si="10"/>
        <v>23288335.383132655</v>
      </c>
      <c r="C156" s="26">
        <f t="shared" si="11"/>
        <v>8.0000000000000002E-3</v>
      </c>
      <c r="D156" s="28">
        <f t="shared" si="12"/>
        <v>95571.328362585133</v>
      </c>
      <c r="E156" s="25">
        <f t="shared" si="13"/>
        <v>15525.556922088437</v>
      </c>
      <c r="F156" s="25">
        <f t="shared" si="14"/>
        <v>80045.771440496697</v>
      </c>
    </row>
    <row r="157" spans="1:6">
      <c r="A157" s="24">
        <v>156</v>
      </c>
      <c r="B157" s="27">
        <f t="shared" si="10"/>
        <v>23208289.611692157</v>
      </c>
      <c r="C157" s="26">
        <f t="shared" si="11"/>
        <v>8.0000000000000002E-3</v>
      </c>
      <c r="D157" s="28">
        <f t="shared" si="12"/>
        <v>95571.328362585133</v>
      </c>
      <c r="E157" s="25">
        <f t="shared" si="13"/>
        <v>15472.193074461438</v>
      </c>
      <c r="F157" s="25">
        <f t="shared" si="14"/>
        <v>80099.135288123696</v>
      </c>
    </row>
    <row r="158" spans="1:6">
      <c r="A158" s="24">
        <v>157</v>
      </c>
      <c r="B158" s="27">
        <f t="shared" si="10"/>
        <v>23128190.476404034</v>
      </c>
      <c r="C158" s="26">
        <f t="shared" si="11"/>
        <v>8.0000000000000002E-3</v>
      </c>
      <c r="D158" s="28">
        <f t="shared" si="12"/>
        <v>95571.328362585133</v>
      </c>
      <c r="E158" s="25">
        <f t="shared" si="13"/>
        <v>15418.793650936022</v>
      </c>
      <c r="F158" s="25">
        <f t="shared" si="14"/>
        <v>80152.534711649118</v>
      </c>
    </row>
    <row r="159" spans="1:6">
      <c r="A159" s="24">
        <v>158</v>
      </c>
      <c r="B159" s="27">
        <f t="shared" si="10"/>
        <v>23048037.941692386</v>
      </c>
      <c r="C159" s="26">
        <f t="shared" si="11"/>
        <v>8.0000000000000002E-3</v>
      </c>
      <c r="D159" s="28">
        <f t="shared" si="12"/>
        <v>95571.328362585133</v>
      </c>
      <c r="E159" s="25">
        <f t="shared" si="13"/>
        <v>15365.358627794923</v>
      </c>
      <c r="F159" s="25">
        <f t="shared" si="14"/>
        <v>80205.969734790211</v>
      </c>
    </row>
    <row r="160" spans="1:6">
      <c r="A160" s="24">
        <v>159</v>
      </c>
      <c r="B160" s="27">
        <f t="shared" si="10"/>
        <v>22967831.971957594</v>
      </c>
      <c r="C160" s="26">
        <f t="shared" si="11"/>
        <v>8.0000000000000002E-3</v>
      </c>
      <c r="D160" s="28">
        <f t="shared" si="12"/>
        <v>95571.328362585133</v>
      </c>
      <c r="E160" s="25">
        <f t="shared" si="13"/>
        <v>15311.887981305064</v>
      </c>
      <c r="F160" s="25">
        <f t="shared" si="14"/>
        <v>80259.440381280074</v>
      </c>
    </row>
    <row r="161" spans="1:6">
      <c r="A161" s="24">
        <v>160</v>
      </c>
      <c r="B161" s="27">
        <f t="shared" si="10"/>
        <v>22887572.531576313</v>
      </c>
      <c r="C161" s="26">
        <f t="shared" si="11"/>
        <v>8.0000000000000002E-3</v>
      </c>
      <c r="D161" s="28">
        <f t="shared" si="12"/>
        <v>95571.328362585133</v>
      </c>
      <c r="E161" s="25">
        <f t="shared" si="13"/>
        <v>15258.381687717541</v>
      </c>
      <c r="F161" s="25">
        <f t="shared" si="14"/>
        <v>80312.946674867591</v>
      </c>
    </row>
    <row r="162" spans="1:6">
      <c r="A162" s="24">
        <v>161</v>
      </c>
      <c r="B162" s="27">
        <f t="shared" si="10"/>
        <v>22807259.584901445</v>
      </c>
      <c r="C162" s="26">
        <f t="shared" si="11"/>
        <v>8.0000000000000002E-3</v>
      </c>
      <c r="D162" s="28">
        <f t="shared" si="12"/>
        <v>95571.328362585133</v>
      </c>
      <c r="E162" s="25">
        <f t="shared" si="13"/>
        <v>15204.839723267629</v>
      </c>
      <c r="F162" s="25">
        <f t="shared" si="14"/>
        <v>80366.488639317511</v>
      </c>
    </row>
    <row r="163" spans="1:6">
      <c r="A163" s="24">
        <v>162</v>
      </c>
      <c r="B163" s="27">
        <f t="shared" si="10"/>
        <v>22726893.096262127</v>
      </c>
      <c r="C163" s="26">
        <f t="shared" si="11"/>
        <v>8.0000000000000002E-3</v>
      </c>
      <c r="D163" s="28">
        <f t="shared" si="12"/>
        <v>95571.328362585133</v>
      </c>
      <c r="E163" s="25">
        <f t="shared" si="13"/>
        <v>15151.262064174751</v>
      </c>
      <c r="F163" s="25">
        <f t="shared" si="14"/>
        <v>80420.066298410384</v>
      </c>
    </row>
    <row r="164" spans="1:6">
      <c r="A164" s="24">
        <v>163</v>
      </c>
      <c r="B164" s="27">
        <f t="shared" si="10"/>
        <v>22646473.029963717</v>
      </c>
      <c r="C164" s="26">
        <f t="shared" si="11"/>
        <v>8.0000000000000002E-3</v>
      </c>
      <c r="D164" s="28">
        <f t="shared" si="12"/>
        <v>95571.328362585133</v>
      </c>
      <c r="E164" s="25">
        <f t="shared" si="13"/>
        <v>15097.648686642477</v>
      </c>
      <c r="F164" s="25">
        <f t="shared" si="14"/>
        <v>80473.679675942651</v>
      </c>
    </row>
    <row r="165" spans="1:6">
      <c r="A165" s="24">
        <v>164</v>
      </c>
      <c r="B165" s="27">
        <f t="shared" si="10"/>
        <v>22565999.350287773</v>
      </c>
      <c r="C165" s="26">
        <f t="shared" si="11"/>
        <v>8.0000000000000002E-3</v>
      </c>
      <c r="D165" s="28">
        <f t="shared" si="12"/>
        <v>95571.328362585133</v>
      </c>
      <c r="E165" s="25">
        <f t="shared" si="13"/>
        <v>15043.999566858516</v>
      </c>
      <c r="F165" s="25">
        <f t="shared" si="14"/>
        <v>80527.328795726615</v>
      </c>
    </row>
    <row r="166" spans="1:6">
      <c r="A166" s="24">
        <v>165</v>
      </c>
      <c r="B166" s="27">
        <f t="shared" si="10"/>
        <v>22485472.021492045</v>
      </c>
      <c r="C166" s="26">
        <f t="shared" si="11"/>
        <v>8.0000000000000002E-3</v>
      </c>
      <c r="D166" s="28">
        <f t="shared" si="12"/>
        <v>95571.328362585133</v>
      </c>
      <c r="E166" s="25">
        <f t="shared" si="13"/>
        <v>14990.314680994697</v>
      </c>
      <c r="F166" s="25">
        <f t="shared" si="14"/>
        <v>80581.013681590441</v>
      </c>
    </row>
    <row r="167" spans="1:6">
      <c r="A167" s="24">
        <v>166</v>
      </c>
      <c r="B167" s="27">
        <f t="shared" si="10"/>
        <v>22404891.007810455</v>
      </c>
      <c r="C167" s="26">
        <f t="shared" si="11"/>
        <v>8.0000000000000002E-3</v>
      </c>
      <c r="D167" s="28">
        <f t="shared" si="12"/>
        <v>95571.328362585133</v>
      </c>
      <c r="E167" s="25">
        <f t="shared" si="13"/>
        <v>14936.594005206971</v>
      </c>
      <c r="F167" s="25">
        <f t="shared" si="14"/>
        <v>80634.734357378155</v>
      </c>
    </row>
    <row r="168" spans="1:6">
      <c r="A168" s="24">
        <v>167</v>
      </c>
      <c r="B168" s="27">
        <f t="shared" si="10"/>
        <v>22324256.273453075</v>
      </c>
      <c r="C168" s="26">
        <f t="shared" si="11"/>
        <v>8.0000000000000002E-3</v>
      </c>
      <c r="D168" s="28">
        <f t="shared" si="12"/>
        <v>95571.328362585133</v>
      </c>
      <c r="E168" s="25">
        <f t="shared" si="13"/>
        <v>14882.837515635385</v>
      </c>
      <c r="F168" s="25">
        <f t="shared" si="14"/>
        <v>80688.490846949746</v>
      </c>
    </row>
    <row r="169" spans="1:6">
      <c r="A169" s="24">
        <v>168</v>
      </c>
      <c r="B169" s="27">
        <f t="shared" si="10"/>
        <v>22243567.782606125</v>
      </c>
      <c r="C169" s="26">
        <f t="shared" si="11"/>
        <v>8.0000000000000002E-3</v>
      </c>
      <c r="D169" s="28">
        <f t="shared" si="12"/>
        <v>95571.328362585133</v>
      </c>
      <c r="E169" s="25">
        <f t="shared" si="13"/>
        <v>14829.045188404083</v>
      </c>
      <c r="F169" s="25">
        <f t="shared" si="14"/>
        <v>80742.283174181051</v>
      </c>
    </row>
    <row r="170" spans="1:6">
      <c r="A170" s="24">
        <v>169</v>
      </c>
      <c r="B170" s="27">
        <f t="shared" si="10"/>
        <v>22162825.499431945</v>
      </c>
      <c r="C170" s="26">
        <f t="shared" si="11"/>
        <v>8.0000000000000002E-3</v>
      </c>
      <c r="D170" s="28">
        <f t="shared" si="12"/>
        <v>95571.328362585133</v>
      </c>
      <c r="E170" s="25">
        <f t="shared" si="13"/>
        <v>14775.216999621298</v>
      </c>
      <c r="F170" s="25">
        <f t="shared" si="14"/>
        <v>80796.111362963828</v>
      </c>
    </row>
    <row r="171" spans="1:6">
      <c r="A171" s="24">
        <v>170</v>
      </c>
      <c r="B171" s="27">
        <f t="shared" si="10"/>
        <v>22082029.388068981</v>
      </c>
      <c r="C171" s="26">
        <f t="shared" si="11"/>
        <v>8.0000000000000002E-3</v>
      </c>
      <c r="D171" s="28">
        <f t="shared" si="12"/>
        <v>95571.328362585133</v>
      </c>
      <c r="E171" s="25">
        <f t="shared" si="13"/>
        <v>14721.352925379322</v>
      </c>
      <c r="F171" s="25">
        <f t="shared" si="14"/>
        <v>80849.975437205809</v>
      </c>
    </row>
    <row r="172" spans="1:6">
      <c r="A172" s="24">
        <v>171</v>
      </c>
      <c r="B172" s="27">
        <f t="shared" si="10"/>
        <v>22001179.412631776</v>
      </c>
      <c r="C172" s="26">
        <f t="shared" si="11"/>
        <v>8.0000000000000002E-3</v>
      </c>
      <c r="D172" s="28">
        <f t="shared" si="12"/>
        <v>95571.328362585133</v>
      </c>
      <c r="E172" s="25">
        <f t="shared" si="13"/>
        <v>14667.452941754518</v>
      </c>
      <c r="F172" s="25">
        <f t="shared" si="14"/>
        <v>80903.87542083062</v>
      </c>
    </row>
    <row r="173" spans="1:6">
      <c r="A173" s="24">
        <v>172</v>
      </c>
      <c r="B173" s="27">
        <f t="shared" si="10"/>
        <v>21920275.537210945</v>
      </c>
      <c r="C173" s="26">
        <f t="shared" si="11"/>
        <v>8.0000000000000002E-3</v>
      </c>
      <c r="D173" s="28">
        <f t="shared" si="12"/>
        <v>95571.328362585133</v>
      </c>
      <c r="E173" s="25">
        <f t="shared" si="13"/>
        <v>14613.517024807297</v>
      </c>
      <c r="F173" s="25">
        <f t="shared" si="14"/>
        <v>80957.811337777835</v>
      </c>
    </row>
    <row r="174" spans="1:6">
      <c r="A174" s="24">
        <v>173</v>
      </c>
      <c r="B174" s="27">
        <f t="shared" si="10"/>
        <v>21839317.725873169</v>
      </c>
      <c r="C174" s="26">
        <f t="shared" si="11"/>
        <v>8.0000000000000002E-3</v>
      </c>
      <c r="D174" s="28">
        <f t="shared" si="12"/>
        <v>95571.328362585133</v>
      </c>
      <c r="E174" s="25">
        <f t="shared" si="13"/>
        <v>14559.545150582113</v>
      </c>
      <c r="F174" s="25">
        <f t="shared" si="14"/>
        <v>81011.783212003022</v>
      </c>
    </row>
    <row r="175" spans="1:6">
      <c r="A175" s="24">
        <v>174</v>
      </c>
      <c r="B175" s="27">
        <f t="shared" si="10"/>
        <v>21758305.942661166</v>
      </c>
      <c r="C175" s="26">
        <f t="shared" si="11"/>
        <v>8.0000000000000002E-3</v>
      </c>
      <c r="D175" s="28">
        <f t="shared" si="12"/>
        <v>95571.328362585133</v>
      </c>
      <c r="E175" s="25">
        <f t="shared" si="13"/>
        <v>14505.537295107444</v>
      </c>
      <c r="F175" s="25">
        <f t="shared" si="14"/>
        <v>81065.791067477694</v>
      </c>
    </row>
    <row r="176" spans="1:6">
      <c r="A176" s="24">
        <v>175</v>
      </c>
      <c r="B176" s="27">
        <f t="shared" si="10"/>
        <v>21677240.151593689</v>
      </c>
      <c r="C176" s="26">
        <f t="shared" si="11"/>
        <v>8.0000000000000002E-3</v>
      </c>
      <c r="D176" s="28">
        <f t="shared" si="12"/>
        <v>95571.328362585133</v>
      </c>
      <c r="E176" s="25">
        <f t="shared" si="13"/>
        <v>14451.493434395794</v>
      </c>
      <c r="F176" s="25">
        <f t="shared" si="14"/>
        <v>81119.834928189346</v>
      </c>
    </row>
    <row r="177" spans="1:6">
      <c r="A177" s="24">
        <v>176</v>
      </c>
      <c r="B177" s="27">
        <f t="shared" si="10"/>
        <v>21596120.3166655</v>
      </c>
      <c r="C177" s="26">
        <f t="shared" si="11"/>
        <v>8.0000000000000002E-3</v>
      </c>
      <c r="D177" s="28">
        <f t="shared" si="12"/>
        <v>95571.328362585133</v>
      </c>
      <c r="E177" s="25">
        <f t="shared" si="13"/>
        <v>14397.413544443667</v>
      </c>
      <c r="F177" s="25">
        <f t="shared" si="14"/>
        <v>81173.914818141464</v>
      </c>
    </row>
    <row r="178" spans="1:6">
      <c r="A178" s="24">
        <v>177</v>
      </c>
      <c r="B178" s="27">
        <f t="shared" si="10"/>
        <v>21514946.401847359</v>
      </c>
      <c r="C178" s="26">
        <f t="shared" si="11"/>
        <v>8.0000000000000002E-3</v>
      </c>
      <c r="D178" s="28">
        <f t="shared" si="12"/>
        <v>95571.328362585133</v>
      </c>
      <c r="E178" s="25">
        <f t="shared" si="13"/>
        <v>14343.297601231572</v>
      </c>
      <c r="F178" s="25">
        <f t="shared" si="14"/>
        <v>81228.030761353555</v>
      </c>
    </row>
    <row r="179" spans="1:6">
      <c r="A179" s="24">
        <v>178</v>
      </c>
      <c r="B179" s="27">
        <f t="shared" si="10"/>
        <v>21433718.371086005</v>
      </c>
      <c r="C179" s="26">
        <f t="shared" si="11"/>
        <v>8.0000000000000002E-3</v>
      </c>
      <c r="D179" s="28">
        <f t="shared" si="12"/>
        <v>95571.328362585133</v>
      </c>
      <c r="E179" s="25">
        <f t="shared" si="13"/>
        <v>14289.145580724004</v>
      </c>
      <c r="F179" s="25">
        <f t="shared" si="14"/>
        <v>81282.182781861135</v>
      </c>
    </row>
    <row r="180" spans="1:6">
      <c r="A180" s="24">
        <v>179</v>
      </c>
      <c r="B180" s="27">
        <f t="shared" si="10"/>
        <v>21352436.188304145</v>
      </c>
      <c r="C180" s="26">
        <f t="shared" si="11"/>
        <v>8.0000000000000002E-3</v>
      </c>
      <c r="D180" s="28">
        <f t="shared" si="12"/>
        <v>95571.328362585133</v>
      </c>
      <c r="E180" s="25">
        <f t="shared" si="13"/>
        <v>14234.95745886943</v>
      </c>
      <c r="F180" s="25">
        <f t="shared" si="14"/>
        <v>81336.370903715695</v>
      </c>
    </row>
    <row r="181" spans="1:6">
      <c r="A181" s="24">
        <v>180</v>
      </c>
      <c r="B181" s="27">
        <f t="shared" si="10"/>
        <v>21271099.817400429</v>
      </c>
      <c r="C181" s="26">
        <f t="shared" si="11"/>
        <v>8.0000000000000002E-3</v>
      </c>
      <c r="D181" s="28">
        <f t="shared" si="12"/>
        <v>95571.328362585133</v>
      </c>
      <c r="E181" s="25">
        <f t="shared" si="13"/>
        <v>14180.733211600287</v>
      </c>
      <c r="F181" s="25">
        <f t="shared" si="14"/>
        <v>81390.595150984853</v>
      </c>
    </row>
    <row r="182" spans="1:6">
      <c r="A182" s="24">
        <v>181</v>
      </c>
      <c r="B182" s="27">
        <f t="shared" si="10"/>
        <v>21189709.222249445</v>
      </c>
      <c r="C182" s="26">
        <f t="shared" si="11"/>
        <v>8.0000000000000002E-3</v>
      </c>
      <c r="D182" s="28">
        <f t="shared" si="12"/>
        <v>95571.328362585133</v>
      </c>
      <c r="E182" s="25">
        <f t="shared" si="13"/>
        <v>14126.472814832965</v>
      </c>
      <c r="F182" s="25">
        <f t="shared" si="14"/>
        <v>81444.855547752173</v>
      </c>
    </row>
    <row r="183" spans="1:6">
      <c r="A183" s="24">
        <v>182</v>
      </c>
      <c r="B183" s="27">
        <f t="shared" si="10"/>
        <v>21108264.366701692</v>
      </c>
      <c r="C183" s="26">
        <f t="shared" si="11"/>
        <v>8.0000000000000002E-3</v>
      </c>
      <c r="D183" s="28">
        <f t="shared" si="12"/>
        <v>95571.328362585133</v>
      </c>
      <c r="E183" s="25">
        <f t="shared" si="13"/>
        <v>14072.176244467795</v>
      </c>
      <c r="F183" s="25">
        <f t="shared" si="14"/>
        <v>81499.152118117345</v>
      </c>
    </row>
    <row r="184" spans="1:6">
      <c r="A184" s="24">
        <v>183</v>
      </c>
      <c r="B184" s="27">
        <f t="shared" si="10"/>
        <v>21026765.214583576</v>
      </c>
      <c r="C184" s="26">
        <f t="shared" si="11"/>
        <v>8.0000000000000002E-3</v>
      </c>
      <c r="D184" s="28">
        <f t="shared" si="12"/>
        <v>95571.328362585133</v>
      </c>
      <c r="E184" s="25">
        <f t="shared" si="13"/>
        <v>14017.843476389049</v>
      </c>
      <c r="F184" s="25">
        <f t="shared" si="14"/>
        <v>81553.484886196078</v>
      </c>
    </row>
    <row r="185" spans="1:6">
      <c r="A185" s="24">
        <v>184</v>
      </c>
      <c r="B185" s="27">
        <f t="shared" si="10"/>
        <v>20945211.72969738</v>
      </c>
      <c r="C185" s="26">
        <f t="shared" si="11"/>
        <v>8.0000000000000002E-3</v>
      </c>
      <c r="D185" s="28">
        <f t="shared" si="12"/>
        <v>95571.328362585133</v>
      </c>
      <c r="E185" s="25">
        <f t="shared" si="13"/>
        <v>13963.47448646492</v>
      </c>
      <c r="F185" s="25">
        <f t="shared" si="14"/>
        <v>81607.853876120207</v>
      </c>
    </row>
    <row r="186" spans="1:6">
      <c r="A186" s="24">
        <v>185</v>
      </c>
      <c r="B186" s="27">
        <f t="shared" si="10"/>
        <v>20863603.875821259</v>
      </c>
      <c r="C186" s="26">
        <f t="shared" si="11"/>
        <v>8.0000000000000002E-3</v>
      </c>
      <c r="D186" s="28">
        <f t="shared" si="12"/>
        <v>95571.328362585133</v>
      </c>
      <c r="E186" s="25">
        <f t="shared" si="13"/>
        <v>13909.069250547507</v>
      </c>
      <c r="F186" s="25">
        <f t="shared" si="14"/>
        <v>81662.259112037631</v>
      </c>
    </row>
    <row r="187" spans="1:6">
      <c r="A187" s="24">
        <v>186</v>
      </c>
      <c r="B187" s="27">
        <f t="shared" si="10"/>
        <v>20781941.616709221</v>
      </c>
      <c r="C187" s="26">
        <f t="shared" si="11"/>
        <v>8.0000000000000002E-3</v>
      </c>
      <c r="D187" s="28">
        <f t="shared" si="12"/>
        <v>95571.328362585133</v>
      </c>
      <c r="E187" s="25">
        <f t="shared" si="13"/>
        <v>13854.627744472813</v>
      </c>
      <c r="F187" s="25">
        <f t="shared" si="14"/>
        <v>81716.700618112314</v>
      </c>
    </row>
    <row r="188" spans="1:6">
      <c r="A188" s="24">
        <v>187</v>
      </c>
      <c r="B188" s="27">
        <f t="shared" si="10"/>
        <v>20700224.916091111</v>
      </c>
      <c r="C188" s="26">
        <f t="shared" si="11"/>
        <v>8.0000000000000002E-3</v>
      </c>
      <c r="D188" s="28">
        <f t="shared" si="12"/>
        <v>95571.328362585133</v>
      </c>
      <c r="E188" s="25">
        <f t="shared" si="13"/>
        <v>13800.149944060742</v>
      </c>
      <c r="F188" s="25">
        <f t="shared" si="14"/>
        <v>81771.178418524389</v>
      </c>
    </row>
    <row r="189" spans="1:6">
      <c r="A189" s="24">
        <v>188</v>
      </c>
      <c r="B189" s="27">
        <f t="shared" si="10"/>
        <v>20618453.737672586</v>
      </c>
      <c r="C189" s="26">
        <f t="shared" si="11"/>
        <v>8.0000000000000002E-3</v>
      </c>
      <c r="D189" s="28">
        <f t="shared" si="12"/>
        <v>95571.328362585133</v>
      </c>
      <c r="E189" s="25">
        <f t="shared" si="13"/>
        <v>13745.635825115058</v>
      </c>
      <c r="F189" s="25">
        <f t="shared" si="14"/>
        <v>81825.69253747008</v>
      </c>
    </row>
    <row r="190" spans="1:6">
      <c r="A190" s="24">
        <v>189</v>
      </c>
      <c r="B190" s="27">
        <f t="shared" si="10"/>
        <v>20536628.045135114</v>
      </c>
      <c r="C190" s="26">
        <f t="shared" si="11"/>
        <v>8.0000000000000002E-3</v>
      </c>
      <c r="D190" s="28">
        <f t="shared" si="12"/>
        <v>95571.328362585133</v>
      </c>
      <c r="E190" s="25">
        <f t="shared" si="13"/>
        <v>13691.08536342341</v>
      </c>
      <c r="F190" s="25">
        <f t="shared" si="14"/>
        <v>81880.242999161725</v>
      </c>
    </row>
    <row r="191" spans="1:6">
      <c r="A191" s="24">
        <v>190</v>
      </c>
      <c r="B191" s="27">
        <f t="shared" si="10"/>
        <v>20454747.802135952</v>
      </c>
      <c r="C191" s="26">
        <f t="shared" si="11"/>
        <v>8.0000000000000002E-3</v>
      </c>
      <c r="D191" s="28">
        <f t="shared" si="12"/>
        <v>95571.328362585133</v>
      </c>
      <c r="E191" s="25">
        <f t="shared" si="13"/>
        <v>13636.498534757302</v>
      </c>
      <c r="F191" s="25">
        <f t="shared" si="14"/>
        <v>81934.829827827838</v>
      </c>
    </row>
    <row r="192" spans="1:6">
      <c r="A192" s="24">
        <v>191</v>
      </c>
      <c r="B192" s="27">
        <f t="shared" si="10"/>
        <v>20372812.972308125</v>
      </c>
      <c r="C192" s="26">
        <f t="shared" si="11"/>
        <v>8.0000000000000002E-3</v>
      </c>
      <c r="D192" s="28">
        <f t="shared" si="12"/>
        <v>95571.328362585133</v>
      </c>
      <c r="E192" s="25">
        <f t="shared" si="13"/>
        <v>13581.875314872084</v>
      </c>
      <c r="F192" s="25">
        <f t="shared" si="14"/>
        <v>81989.453047713047</v>
      </c>
    </row>
    <row r="193" spans="1:6">
      <c r="A193" s="24">
        <v>192</v>
      </c>
      <c r="B193" s="27">
        <f t="shared" si="10"/>
        <v>20290823.519260414</v>
      </c>
      <c r="C193" s="26">
        <f t="shared" si="11"/>
        <v>8.0000000000000002E-3</v>
      </c>
      <c r="D193" s="28">
        <f t="shared" si="12"/>
        <v>95571.328362585133</v>
      </c>
      <c r="E193" s="25">
        <f t="shared" si="13"/>
        <v>13527.215679506944</v>
      </c>
      <c r="F193" s="25">
        <f t="shared" si="14"/>
        <v>82044.112683078187</v>
      </c>
    </row>
    <row r="194" spans="1:6">
      <c r="A194" s="24">
        <v>193</v>
      </c>
      <c r="B194" s="27">
        <f t="shared" si="10"/>
        <v>20208779.406577338</v>
      </c>
      <c r="C194" s="26">
        <f t="shared" si="11"/>
        <v>8.0000000000000002E-3</v>
      </c>
      <c r="D194" s="28">
        <f t="shared" si="12"/>
        <v>95571.328362585133</v>
      </c>
      <c r="E194" s="25">
        <f t="shared" si="13"/>
        <v>13472.519604384892</v>
      </c>
      <c r="F194" s="25">
        <f t="shared" si="14"/>
        <v>82098.808758200234</v>
      </c>
    </row>
    <row r="195" spans="1:6">
      <c r="A195" s="24">
        <v>194</v>
      </c>
      <c r="B195" s="27">
        <f t="shared" si="10"/>
        <v>20126680.597819138</v>
      </c>
      <c r="C195" s="26">
        <f t="shared" si="11"/>
        <v>8.0000000000000002E-3</v>
      </c>
      <c r="D195" s="28">
        <f t="shared" si="12"/>
        <v>95571.328362585133</v>
      </c>
      <c r="E195" s="25">
        <f t="shared" si="13"/>
        <v>13417.78706521276</v>
      </c>
      <c r="F195" s="25">
        <f t="shared" si="14"/>
        <v>82153.541297372372</v>
      </c>
    </row>
    <row r="196" spans="1:6">
      <c r="A196" s="24">
        <v>195</v>
      </c>
      <c r="B196" s="27">
        <f t="shared" ref="B196:B259" si="15">B195-F195</f>
        <v>20044527.056521766</v>
      </c>
      <c r="C196" s="26">
        <f t="shared" ref="C196:C259" si="16">C195</f>
        <v>8.0000000000000002E-3</v>
      </c>
      <c r="D196" s="28">
        <f t="shared" ref="D196:D259" si="17">-PMT(C196/12,35*12,B$2)</f>
        <v>95571.328362585133</v>
      </c>
      <c r="E196" s="25">
        <f t="shared" ref="E196:E259" si="18">B196*C196/12</f>
        <v>13363.018037681177</v>
      </c>
      <c r="F196" s="25">
        <f t="shared" ref="F196:F259" si="19">D196-E196</f>
        <v>82208.310324903956</v>
      </c>
    </row>
    <row r="197" spans="1:6">
      <c r="A197" s="24">
        <v>196</v>
      </c>
      <c r="B197" s="27">
        <f t="shared" si="15"/>
        <v>19962318.746196862</v>
      </c>
      <c r="C197" s="26">
        <f t="shared" si="16"/>
        <v>8.0000000000000002E-3</v>
      </c>
      <c r="D197" s="28">
        <f t="shared" si="17"/>
        <v>95571.328362585133</v>
      </c>
      <c r="E197" s="25">
        <f t="shared" si="18"/>
        <v>13308.212497464576</v>
      </c>
      <c r="F197" s="25">
        <f t="shared" si="19"/>
        <v>82263.115865120562</v>
      </c>
    </row>
    <row r="198" spans="1:6">
      <c r="A198" s="24">
        <v>197</v>
      </c>
      <c r="B198" s="27">
        <f t="shared" si="15"/>
        <v>19880055.630331744</v>
      </c>
      <c r="C198" s="26">
        <f t="shared" si="16"/>
        <v>8.0000000000000002E-3</v>
      </c>
      <c r="D198" s="28">
        <f t="shared" si="17"/>
        <v>95571.328362585133</v>
      </c>
      <c r="E198" s="25">
        <f t="shared" si="18"/>
        <v>13253.370420221161</v>
      </c>
      <c r="F198" s="25">
        <f t="shared" si="19"/>
        <v>82317.957942363966</v>
      </c>
    </row>
    <row r="199" spans="1:6">
      <c r="A199" s="24">
        <v>198</v>
      </c>
      <c r="B199" s="27">
        <f t="shared" si="15"/>
        <v>19797737.672389381</v>
      </c>
      <c r="C199" s="26">
        <f t="shared" si="16"/>
        <v>8.0000000000000002E-3</v>
      </c>
      <c r="D199" s="28">
        <f t="shared" si="17"/>
        <v>95571.328362585133</v>
      </c>
      <c r="E199" s="25">
        <f t="shared" si="18"/>
        <v>13198.49178159292</v>
      </c>
      <c r="F199" s="25">
        <f t="shared" si="19"/>
        <v>82372.836580992211</v>
      </c>
    </row>
    <row r="200" spans="1:6">
      <c r="A200" s="24">
        <v>199</v>
      </c>
      <c r="B200" s="27">
        <f t="shared" si="15"/>
        <v>19715364.835808389</v>
      </c>
      <c r="C200" s="26">
        <f t="shared" si="16"/>
        <v>8.0000000000000002E-3</v>
      </c>
      <c r="D200" s="28">
        <f t="shared" si="17"/>
        <v>95571.328362585133</v>
      </c>
      <c r="E200" s="25">
        <f t="shared" si="18"/>
        <v>13143.576557205592</v>
      </c>
      <c r="F200" s="25">
        <f t="shared" si="19"/>
        <v>82427.751805379536</v>
      </c>
    </row>
    <row r="201" spans="1:6">
      <c r="A201" s="24">
        <v>200</v>
      </c>
      <c r="B201" s="27">
        <f t="shared" si="15"/>
        <v>19632937.084003009</v>
      </c>
      <c r="C201" s="26">
        <f t="shared" si="16"/>
        <v>8.0000000000000002E-3</v>
      </c>
      <c r="D201" s="28">
        <f t="shared" si="17"/>
        <v>95571.328362585133</v>
      </c>
      <c r="E201" s="25">
        <f t="shared" si="18"/>
        <v>13088.624722668674</v>
      </c>
      <c r="F201" s="25">
        <f t="shared" si="19"/>
        <v>82482.703639916464</v>
      </c>
    </row>
    <row r="202" spans="1:6">
      <c r="A202" s="24">
        <v>201</v>
      </c>
      <c r="B202" s="27">
        <f t="shared" si="15"/>
        <v>19550454.380363092</v>
      </c>
      <c r="C202" s="26">
        <f t="shared" si="16"/>
        <v>8.0000000000000002E-3</v>
      </c>
      <c r="D202" s="28">
        <f t="shared" si="17"/>
        <v>95571.328362585133</v>
      </c>
      <c r="E202" s="25">
        <f t="shared" si="18"/>
        <v>13033.636253575394</v>
      </c>
      <c r="F202" s="25">
        <f t="shared" si="19"/>
        <v>82537.692109009746</v>
      </c>
    </row>
    <row r="203" spans="1:6">
      <c r="A203" s="24">
        <v>202</v>
      </c>
      <c r="B203" s="27">
        <f t="shared" si="15"/>
        <v>19467916.688254081</v>
      </c>
      <c r="C203" s="26">
        <f t="shared" si="16"/>
        <v>8.0000000000000002E-3</v>
      </c>
      <c r="D203" s="28">
        <f t="shared" si="17"/>
        <v>95571.328362585133</v>
      </c>
      <c r="E203" s="25">
        <f t="shared" si="18"/>
        <v>12978.611125502721</v>
      </c>
      <c r="F203" s="25">
        <f t="shared" si="19"/>
        <v>82592.717237082412</v>
      </c>
    </row>
    <row r="204" spans="1:6">
      <c r="A204" s="24">
        <v>203</v>
      </c>
      <c r="B204" s="27">
        <f t="shared" si="15"/>
        <v>19385323.971016999</v>
      </c>
      <c r="C204" s="26">
        <f t="shared" si="16"/>
        <v>8.0000000000000002E-3</v>
      </c>
      <c r="D204" s="28">
        <f t="shared" si="17"/>
        <v>95571.328362585133</v>
      </c>
      <c r="E204" s="25">
        <f t="shared" si="18"/>
        <v>12923.549314011332</v>
      </c>
      <c r="F204" s="25">
        <f t="shared" si="19"/>
        <v>82647.779048573808</v>
      </c>
    </row>
    <row r="205" spans="1:6">
      <c r="A205" s="24">
        <v>204</v>
      </c>
      <c r="B205" s="27">
        <f t="shared" si="15"/>
        <v>19302676.191968426</v>
      </c>
      <c r="C205" s="26">
        <f t="shared" si="16"/>
        <v>8.0000000000000002E-3</v>
      </c>
      <c r="D205" s="28">
        <f t="shared" si="17"/>
        <v>95571.328362585133</v>
      </c>
      <c r="E205" s="25">
        <f t="shared" si="18"/>
        <v>12868.450794645616</v>
      </c>
      <c r="F205" s="25">
        <f t="shared" si="19"/>
        <v>82702.877567939518</v>
      </c>
    </row>
    <row r="206" spans="1:6">
      <c r="A206" s="24">
        <v>205</v>
      </c>
      <c r="B206" s="27">
        <f t="shared" si="15"/>
        <v>19219973.314400487</v>
      </c>
      <c r="C206" s="26">
        <f t="shared" si="16"/>
        <v>8.0000000000000002E-3</v>
      </c>
      <c r="D206" s="28">
        <f t="shared" si="17"/>
        <v>95571.328362585133</v>
      </c>
      <c r="E206" s="25">
        <f t="shared" si="18"/>
        <v>12813.315542933657</v>
      </c>
      <c r="F206" s="25">
        <f t="shared" si="19"/>
        <v>82758.012819651471</v>
      </c>
    </row>
    <row r="207" spans="1:6">
      <c r="A207" s="24">
        <v>206</v>
      </c>
      <c r="B207" s="27">
        <f t="shared" si="15"/>
        <v>19137215.301580835</v>
      </c>
      <c r="C207" s="26">
        <f t="shared" si="16"/>
        <v>8.0000000000000002E-3</v>
      </c>
      <c r="D207" s="28">
        <f t="shared" si="17"/>
        <v>95571.328362585133</v>
      </c>
      <c r="E207" s="25">
        <f t="shared" si="18"/>
        <v>12758.143534387224</v>
      </c>
      <c r="F207" s="25">
        <f t="shared" si="19"/>
        <v>82813.184828197904</v>
      </c>
    </row>
    <row r="208" spans="1:6">
      <c r="A208" s="24">
        <v>207</v>
      </c>
      <c r="B208" s="27">
        <f t="shared" si="15"/>
        <v>19054402.116752636</v>
      </c>
      <c r="C208" s="26">
        <f t="shared" si="16"/>
        <v>8.0000000000000002E-3</v>
      </c>
      <c r="D208" s="28">
        <f t="shared" si="17"/>
        <v>95571.328362585133</v>
      </c>
      <c r="E208" s="25">
        <f t="shared" si="18"/>
        <v>12702.934744501757</v>
      </c>
      <c r="F208" s="25">
        <f t="shared" si="19"/>
        <v>82868.39361808337</v>
      </c>
    </row>
    <row r="209" spans="1:6">
      <c r="A209" s="24">
        <v>208</v>
      </c>
      <c r="B209" s="27">
        <f t="shared" si="15"/>
        <v>18971533.723134551</v>
      </c>
      <c r="C209" s="26">
        <f t="shared" si="16"/>
        <v>8.0000000000000002E-3</v>
      </c>
      <c r="D209" s="28">
        <f t="shared" si="17"/>
        <v>95571.328362585133</v>
      </c>
      <c r="E209" s="25">
        <f t="shared" si="18"/>
        <v>12647.689148756368</v>
      </c>
      <c r="F209" s="25">
        <f t="shared" si="19"/>
        <v>82923.639213828763</v>
      </c>
    </row>
    <row r="210" spans="1:6">
      <c r="A210" s="24">
        <v>209</v>
      </c>
      <c r="B210" s="27">
        <f t="shared" si="15"/>
        <v>18888610.083920721</v>
      </c>
      <c r="C210" s="26">
        <f t="shared" si="16"/>
        <v>8.0000000000000002E-3</v>
      </c>
      <c r="D210" s="28">
        <f t="shared" si="17"/>
        <v>95571.328362585133</v>
      </c>
      <c r="E210" s="25">
        <f t="shared" si="18"/>
        <v>12592.406722613814</v>
      </c>
      <c r="F210" s="25">
        <f t="shared" si="19"/>
        <v>82978.921639971319</v>
      </c>
    </row>
    <row r="211" spans="1:6">
      <c r="A211" s="24">
        <v>210</v>
      </c>
      <c r="B211" s="27">
        <f t="shared" si="15"/>
        <v>18805631.16228075</v>
      </c>
      <c r="C211" s="26">
        <f t="shared" si="16"/>
        <v>8.0000000000000002E-3</v>
      </c>
      <c r="D211" s="28">
        <f t="shared" si="17"/>
        <v>95571.328362585133</v>
      </c>
      <c r="E211" s="25">
        <f t="shared" si="18"/>
        <v>12537.087441520502</v>
      </c>
      <c r="F211" s="25">
        <f t="shared" si="19"/>
        <v>83034.240921064629</v>
      </c>
    </row>
    <row r="212" spans="1:6">
      <c r="A212" s="24">
        <v>211</v>
      </c>
      <c r="B212" s="27">
        <f t="shared" si="15"/>
        <v>18722596.921359684</v>
      </c>
      <c r="C212" s="26">
        <f t="shared" si="16"/>
        <v>8.0000000000000002E-3</v>
      </c>
      <c r="D212" s="28">
        <f t="shared" si="17"/>
        <v>95571.328362585133</v>
      </c>
      <c r="E212" s="25">
        <f t="shared" si="18"/>
        <v>12481.731280906455</v>
      </c>
      <c r="F212" s="25">
        <f t="shared" si="19"/>
        <v>83089.597081678672</v>
      </c>
    </row>
    <row r="213" spans="1:6">
      <c r="A213" s="24">
        <v>212</v>
      </c>
      <c r="B213" s="27">
        <f t="shared" si="15"/>
        <v>18639507.324278004</v>
      </c>
      <c r="C213" s="26">
        <f t="shared" si="16"/>
        <v>8.0000000000000002E-3</v>
      </c>
      <c r="D213" s="28">
        <f t="shared" si="17"/>
        <v>95571.328362585133</v>
      </c>
      <c r="E213" s="25">
        <f t="shared" si="18"/>
        <v>12426.338216185337</v>
      </c>
      <c r="F213" s="25">
        <f t="shared" si="19"/>
        <v>83144.990146399796</v>
      </c>
    </row>
    <row r="214" spans="1:6">
      <c r="A214" s="24">
        <v>213</v>
      </c>
      <c r="B214" s="27">
        <f t="shared" si="15"/>
        <v>18556362.334131606</v>
      </c>
      <c r="C214" s="26">
        <f t="shared" si="16"/>
        <v>8.0000000000000002E-3</v>
      </c>
      <c r="D214" s="28">
        <f t="shared" si="17"/>
        <v>95571.328362585133</v>
      </c>
      <c r="E214" s="25">
        <f t="shared" si="18"/>
        <v>12370.908222754404</v>
      </c>
      <c r="F214" s="25">
        <f t="shared" si="19"/>
        <v>83200.420139830734</v>
      </c>
    </row>
    <row r="215" spans="1:6">
      <c r="A215" s="24">
        <v>214</v>
      </c>
      <c r="B215" s="27">
        <f t="shared" si="15"/>
        <v>18473161.913991775</v>
      </c>
      <c r="C215" s="26">
        <f t="shared" si="16"/>
        <v>8.0000000000000002E-3</v>
      </c>
      <c r="D215" s="28">
        <f t="shared" si="17"/>
        <v>95571.328362585133</v>
      </c>
      <c r="E215" s="25">
        <f t="shared" si="18"/>
        <v>12315.441275994517</v>
      </c>
      <c r="F215" s="25">
        <f t="shared" si="19"/>
        <v>83255.887086590621</v>
      </c>
    </row>
    <row r="216" spans="1:6">
      <c r="A216" s="24">
        <v>215</v>
      </c>
      <c r="B216" s="27">
        <f t="shared" si="15"/>
        <v>18389906.026905186</v>
      </c>
      <c r="C216" s="26">
        <f t="shared" si="16"/>
        <v>8.0000000000000002E-3</v>
      </c>
      <c r="D216" s="28">
        <f t="shared" si="17"/>
        <v>95571.328362585133</v>
      </c>
      <c r="E216" s="25">
        <f t="shared" si="18"/>
        <v>12259.937351270126</v>
      </c>
      <c r="F216" s="25">
        <f t="shared" si="19"/>
        <v>83311.391011315005</v>
      </c>
    </row>
    <row r="217" spans="1:6">
      <c r="A217" s="24">
        <v>216</v>
      </c>
      <c r="B217" s="27">
        <f t="shared" si="15"/>
        <v>18306594.63589387</v>
      </c>
      <c r="C217" s="26">
        <f t="shared" si="16"/>
        <v>8.0000000000000002E-3</v>
      </c>
      <c r="D217" s="28">
        <f t="shared" si="17"/>
        <v>95571.328362585133</v>
      </c>
      <c r="E217" s="25">
        <f t="shared" si="18"/>
        <v>12204.396423929247</v>
      </c>
      <c r="F217" s="25">
        <f t="shared" si="19"/>
        <v>83366.931938655878</v>
      </c>
    </row>
    <row r="218" spans="1:6">
      <c r="A218" s="24">
        <v>217</v>
      </c>
      <c r="B218" s="27">
        <f t="shared" si="15"/>
        <v>18223227.703955214</v>
      </c>
      <c r="C218" s="26">
        <f t="shared" si="16"/>
        <v>8.0000000000000002E-3</v>
      </c>
      <c r="D218" s="28">
        <f t="shared" si="17"/>
        <v>95571.328362585133</v>
      </c>
      <c r="E218" s="25">
        <f t="shared" si="18"/>
        <v>12148.818469303476</v>
      </c>
      <c r="F218" s="25">
        <f t="shared" si="19"/>
        <v>83422.509893281662</v>
      </c>
    </row>
    <row r="219" spans="1:6">
      <c r="A219" s="24">
        <v>218</v>
      </c>
      <c r="B219" s="27">
        <f t="shared" si="15"/>
        <v>18139805.194061931</v>
      </c>
      <c r="C219" s="26">
        <f t="shared" si="16"/>
        <v>8.0000000000000002E-3</v>
      </c>
      <c r="D219" s="28">
        <f t="shared" si="17"/>
        <v>95571.328362585133</v>
      </c>
      <c r="E219" s="25">
        <f t="shared" si="18"/>
        <v>12093.203462707954</v>
      </c>
      <c r="F219" s="25">
        <f t="shared" si="19"/>
        <v>83478.124899877177</v>
      </c>
    </row>
    <row r="220" spans="1:6">
      <c r="A220" s="24">
        <v>219</v>
      </c>
      <c r="B220" s="27">
        <f t="shared" si="15"/>
        <v>18056327.069162056</v>
      </c>
      <c r="C220" s="26">
        <f t="shared" si="16"/>
        <v>8.0000000000000002E-3</v>
      </c>
      <c r="D220" s="28">
        <f t="shared" si="17"/>
        <v>95571.328362585133</v>
      </c>
      <c r="E220" s="25">
        <f t="shared" si="18"/>
        <v>12037.551379441371</v>
      </c>
      <c r="F220" s="25">
        <f t="shared" si="19"/>
        <v>83533.776983143762</v>
      </c>
    </row>
    <row r="221" spans="1:6">
      <c r="A221" s="24">
        <v>220</v>
      </c>
      <c r="B221" s="27">
        <f t="shared" si="15"/>
        <v>17972793.292178914</v>
      </c>
      <c r="C221" s="26">
        <f t="shared" si="16"/>
        <v>8.0000000000000002E-3</v>
      </c>
      <c r="D221" s="28">
        <f t="shared" si="17"/>
        <v>95571.328362585133</v>
      </c>
      <c r="E221" s="25">
        <f t="shared" si="18"/>
        <v>11981.862194785943</v>
      </c>
      <c r="F221" s="25">
        <f t="shared" si="19"/>
        <v>83589.466167799197</v>
      </c>
    </row>
    <row r="222" spans="1:6">
      <c r="A222" s="24">
        <v>221</v>
      </c>
      <c r="B222" s="27">
        <f t="shared" si="15"/>
        <v>17889203.826011114</v>
      </c>
      <c r="C222" s="26">
        <f t="shared" si="16"/>
        <v>8.0000000000000002E-3</v>
      </c>
      <c r="D222" s="28">
        <f t="shared" si="17"/>
        <v>95571.328362585133</v>
      </c>
      <c r="E222" s="25">
        <f t="shared" si="18"/>
        <v>11926.13588400741</v>
      </c>
      <c r="F222" s="25">
        <f t="shared" si="19"/>
        <v>83645.192478577723</v>
      </c>
    </row>
    <row r="223" spans="1:6">
      <c r="A223" s="24">
        <v>222</v>
      </c>
      <c r="B223" s="27">
        <f t="shared" si="15"/>
        <v>17805558.633532535</v>
      </c>
      <c r="C223" s="26">
        <f t="shared" si="16"/>
        <v>8.0000000000000002E-3</v>
      </c>
      <c r="D223" s="28">
        <f t="shared" si="17"/>
        <v>95571.328362585133</v>
      </c>
      <c r="E223" s="25">
        <f t="shared" si="18"/>
        <v>11870.372422355023</v>
      </c>
      <c r="F223" s="25">
        <f t="shared" si="19"/>
        <v>83700.955940230109</v>
      </c>
    </row>
    <row r="224" spans="1:6">
      <c r="A224" s="24">
        <v>223</v>
      </c>
      <c r="B224" s="27">
        <f t="shared" si="15"/>
        <v>17721857.677592304</v>
      </c>
      <c r="C224" s="26">
        <f t="shared" si="16"/>
        <v>8.0000000000000002E-3</v>
      </c>
      <c r="D224" s="28">
        <f t="shared" si="17"/>
        <v>95571.328362585133</v>
      </c>
      <c r="E224" s="25">
        <f t="shared" si="18"/>
        <v>11814.571785061535</v>
      </c>
      <c r="F224" s="25">
        <f t="shared" si="19"/>
        <v>83756.7565775236</v>
      </c>
    </row>
    <row r="225" spans="1:6">
      <c r="A225" s="24">
        <v>224</v>
      </c>
      <c r="B225" s="27">
        <f t="shared" si="15"/>
        <v>17638100.921014778</v>
      </c>
      <c r="C225" s="26">
        <f t="shared" si="16"/>
        <v>8.0000000000000002E-3</v>
      </c>
      <c r="D225" s="28">
        <f t="shared" si="17"/>
        <v>95571.328362585133</v>
      </c>
      <c r="E225" s="25">
        <f t="shared" si="18"/>
        <v>11758.733947343186</v>
      </c>
      <c r="F225" s="25">
        <f t="shared" si="19"/>
        <v>83812.59441524194</v>
      </c>
    </row>
    <row r="226" spans="1:6">
      <c r="A226" s="24">
        <v>225</v>
      </c>
      <c r="B226" s="27">
        <f t="shared" si="15"/>
        <v>17554288.326599535</v>
      </c>
      <c r="C226" s="26">
        <f t="shared" si="16"/>
        <v>8.0000000000000002E-3</v>
      </c>
      <c r="D226" s="28">
        <f t="shared" si="17"/>
        <v>95571.328362585133</v>
      </c>
      <c r="E226" s="25">
        <f t="shared" si="18"/>
        <v>11702.858884399689</v>
      </c>
      <c r="F226" s="25">
        <f t="shared" si="19"/>
        <v>83868.469478185449</v>
      </c>
    </row>
    <row r="227" spans="1:6">
      <c r="A227" s="24">
        <v>226</v>
      </c>
      <c r="B227" s="27">
        <f t="shared" si="15"/>
        <v>17470419.857121348</v>
      </c>
      <c r="C227" s="26">
        <f t="shared" si="16"/>
        <v>8.0000000000000002E-3</v>
      </c>
      <c r="D227" s="28">
        <f t="shared" si="17"/>
        <v>95571.328362585133</v>
      </c>
      <c r="E227" s="25">
        <f t="shared" si="18"/>
        <v>11646.946571414233</v>
      </c>
      <c r="F227" s="25">
        <f t="shared" si="19"/>
        <v>83924.381791170905</v>
      </c>
    </row>
    <row r="228" spans="1:6">
      <c r="A228" s="24">
        <v>227</v>
      </c>
      <c r="B228" s="27">
        <f t="shared" si="15"/>
        <v>17386495.475330178</v>
      </c>
      <c r="C228" s="26">
        <f t="shared" si="16"/>
        <v>8.0000000000000002E-3</v>
      </c>
      <c r="D228" s="28">
        <f t="shared" si="17"/>
        <v>95571.328362585133</v>
      </c>
      <c r="E228" s="25">
        <f t="shared" si="18"/>
        <v>11590.996983553452</v>
      </c>
      <c r="F228" s="25">
        <f t="shared" si="19"/>
        <v>83980.331379031675</v>
      </c>
    </row>
    <row r="229" spans="1:6">
      <c r="A229" s="24">
        <v>228</v>
      </c>
      <c r="B229" s="27">
        <f t="shared" si="15"/>
        <v>17302515.143951148</v>
      </c>
      <c r="C229" s="26">
        <f t="shared" si="16"/>
        <v>8.0000000000000002E-3</v>
      </c>
      <c r="D229" s="28">
        <f t="shared" si="17"/>
        <v>95571.328362585133</v>
      </c>
      <c r="E229" s="25">
        <f t="shared" si="18"/>
        <v>11535.010095967431</v>
      </c>
      <c r="F229" s="25">
        <f t="shared" si="19"/>
        <v>84036.318266617702</v>
      </c>
    </row>
    <row r="230" spans="1:6">
      <c r="A230" s="24">
        <v>229</v>
      </c>
      <c r="B230" s="27">
        <f t="shared" si="15"/>
        <v>17218478.825684529</v>
      </c>
      <c r="C230" s="26">
        <f t="shared" si="16"/>
        <v>8.0000000000000002E-3</v>
      </c>
      <c r="D230" s="28">
        <f t="shared" si="17"/>
        <v>95571.328362585133</v>
      </c>
      <c r="E230" s="25">
        <f t="shared" si="18"/>
        <v>11478.985883789685</v>
      </c>
      <c r="F230" s="25">
        <f t="shared" si="19"/>
        <v>84092.342478795443</v>
      </c>
    </row>
    <row r="231" spans="1:6">
      <c r="A231" s="24">
        <v>230</v>
      </c>
      <c r="B231" s="27">
        <f t="shared" si="15"/>
        <v>17134386.483205732</v>
      </c>
      <c r="C231" s="26">
        <f t="shared" si="16"/>
        <v>8.0000000000000002E-3</v>
      </c>
      <c r="D231" s="28">
        <f t="shared" si="17"/>
        <v>95571.328362585133</v>
      </c>
      <c r="E231" s="25">
        <f t="shared" si="18"/>
        <v>11422.924322137156</v>
      </c>
      <c r="F231" s="25">
        <f t="shared" si="19"/>
        <v>84148.404040447975</v>
      </c>
    </row>
    <row r="232" spans="1:6">
      <c r="A232" s="24">
        <v>231</v>
      </c>
      <c r="B232" s="27">
        <f t="shared" si="15"/>
        <v>17050238.079165284</v>
      </c>
      <c r="C232" s="26">
        <f t="shared" si="16"/>
        <v>8.0000000000000002E-3</v>
      </c>
      <c r="D232" s="28">
        <f t="shared" si="17"/>
        <v>95571.328362585133</v>
      </c>
      <c r="E232" s="25">
        <f t="shared" si="18"/>
        <v>11366.825386110189</v>
      </c>
      <c r="F232" s="25">
        <f t="shared" si="19"/>
        <v>84204.502976474949</v>
      </c>
    </row>
    <row r="233" spans="1:6">
      <c r="A233" s="24">
        <v>232</v>
      </c>
      <c r="B233" s="27">
        <f t="shared" si="15"/>
        <v>16966033.57618881</v>
      </c>
      <c r="C233" s="26">
        <f t="shared" si="16"/>
        <v>8.0000000000000002E-3</v>
      </c>
      <c r="D233" s="28">
        <f t="shared" si="17"/>
        <v>95571.328362585133</v>
      </c>
      <c r="E233" s="25">
        <f t="shared" si="18"/>
        <v>11310.68905079254</v>
      </c>
      <c r="F233" s="25">
        <f t="shared" si="19"/>
        <v>84260.639311792591</v>
      </c>
    </row>
    <row r="234" spans="1:6">
      <c r="A234" s="24">
        <v>233</v>
      </c>
      <c r="B234" s="27">
        <f t="shared" si="15"/>
        <v>16881772.936877016</v>
      </c>
      <c r="C234" s="26">
        <f t="shared" si="16"/>
        <v>8.0000000000000002E-3</v>
      </c>
      <c r="D234" s="28">
        <f t="shared" si="17"/>
        <v>95571.328362585133</v>
      </c>
      <c r="E234" s="25">
        <f t="shared" si="18"/>
        <v>11254.515291251344</v>
      </c>
      <c r="F234" s="25">
        <f t="shared" si="19"/>
        <v>84316.813071333789</v>
      </c>
    </row>
    <row r="235" spans="1:6">
      <c r="A235" s="24">
        <v>234</v>
      </c>
      <c r="B235" s="27">
        <f t="shared" si="15"/>
        <v>16797456.123805683</v>
      </c>
      <c r="C235" s="26">
        <f t="shared" si="16"/>
        <v>8.0000000000000002E-3</v>
      </c>
      <c r="D235" s="28">
        <f t="shared" si="17"/>
        <v>95571.328362585133</v>
      </c>
      <c r="E235" s="25">
        <f t="shared" si="18"/>
        <v>11198.304082537123</v>
      </c>
      <c r="F235" s="25">
        <f t="shared" si="19"/>
        <v>84373.024280048005</v>
      </c>
    </row>
    <row r="236" spans="1:6">
      <c r="A236" s="24">
        <v>235</v>
      </c>
      <c r="B236" s="27">
        <f t="shared" si="15"/>
        <v>16713083.099525634</v>
      </c>
      <c r="C236" s="26">
        <f t="shared" si="16"/>
        <v>8.0000000000000002E-3</v>
      </c>
      <c r="D236" s="28">
        <f t="shared" si="17"/>
        <v>95571.328362585133</v>
      </c>
      <c r="E236" s="25">
        <f t="shared" si="18"/>
        <v>11142.055399683755</v>
      </c>
      <c r="F236" s="25">
        <f t="shared" si="19"/>
        <v>84429.272962901377</v>
      </c>
    </row>
    <row r="237" spans="1:6">
      <c r="A237" s="24">
        <v>236</v>
      </c>
      <c r="B237" s="27">
        <f t="shared" si="15"/>
        <v>16628653.826562732</v>
      </c>
      <c r="C237" s="26">
        <f t="shared" si="16"/>
        <v>8.0000000000000002E-3</v>
      </c>
      <c r="D237" s="28">
        <f t="shared" si="17"/>
        <v>95571.328362585133</v>
      </c>
      <c r="E237" s="25">
        <f t="shared" si="18"/>
        <v>11085.769217708488</v>
      </c>
      <c r="F237" s="25">
        <f t="shared" si="19"/>
        <v>84485.55914487665</v>
      </c>
    </row>
    <row r="238" spans="1:6">
      <c r="A238" s="24">
        <v>237</v>
      </c>
      <c r="B238" s="27">
        <f t="shared" si="15"/>
        <v>16544168.267417856</v>
      </c>
      <c r="C238" s="26">
        <f t="shared" si="16"/>
        <v>8.0000000000000002E-3</v>
      </c>
      <c r="D238" s="28">
        <f t="shared" si="17"/>
        <v>95571.328362585133</v>
      </c>
      <c r="E238" s="25">
        <f t="shared" si="18"/>
        <v>11029.445511611904</v>
      </c>
      <c r="F238" s="25">
        <f t="shared" si="19"/>
        <v>84541.882850973227</v>
      </c>
    </row>
    <row r="239" spans="1:6">
      <c r="A239" s="24">
        <v>238</v>
      </c>
      <c r="B239" s="27">
        <f t="shared" si="15"/>
        <v>16459626.384566883</v>
      </c>
      <c r="C239" s="26">
        <f t="shared" si="16"/>
        <v>8.0000000000000002E-3</v>
      </c>
      <c r="D239" s="28">
        <f t="shared" si="17"/>
        <v>95571.328362585133</v>
      </c>
      <c r="E239" s="25">
        <f t="shared" si="18"/>
        <v>10973.084256377922</v>
      </c>
      <c r="F239" s="25">
        <f t="shared" si="19"/>
        <v>84598.244106207218</v>
      </c>
    </row>
    <row r="240" spans="1:6">
      <c r="A240" s="24">
        <v>239</v>
      </c>
      <c r="B240" s="27">
        <f t="shared" si="15"/>
        <v>16375028.140460676</v>
      </c>
      <c r="C240" s="26">
        <f t="shared" si="16"/>
        <v>8.0000000000000002E-3</v>
      </c>
      <c r="D240" s="28">
        <f t="shared" si="17"/>
        <v>95571.328362585133</v>
      </c>
      <c r="E240" s="25">
        <f t="shared" si="18"/>
        <v>10916.685426973783</v>
      </c>
      <c r="F240" s="25">
        <f t="shared" si="19"/>
        <v>84654.642935611351</v>
      </c>
    </row>
    <row r="241" spans="1:6">
      <c r="A241" s="24">
        <v>240</v>
      </c>
      <c r="B241" s="27">
        <f t="shared" si="15"/>
        <v>16290373.497525064</v>
      </c>
      <c r="C241" s="26">
        <f t="shared" si="16"/>
        <v>8.0000000000000002E-3</v>
      </c>
      <c r="D241" s="28">
        <f t="shared" si="17"/>
        <v>95571.328362585133</v>
      </c>
      <c r="E241" s="25">
        <f t="shared" si="18"/>
        <v>10860.248998350044</v>
      </c>
      <c r="F241" s="25">
        <f t="shared" si="19"/>
        <v>84711.079364235091</v>
      </c>
    </row>
    <row r="242" spans="1:6">
      <c r="A242" s="24">
        <v>241</v>
      </c>
      <c r="B242" s="27">
        <f t="shared" si="15"/>
        <v>16205662.41816083</v>
      </c>
      <c r="C242" s="26">
        <f t="shared" si="16"/>
        <v>8.0000000000000002E-3</v>
      </c>
      <c r="D242" s="28">
        <f t="shared" si="17"/>
        <v>95571.328362585133</v>
      </c>
      <c r="E242" s="25">
        <f t="shared" si="18"/>
        <v>10803.774945440553</v>
      </c>
      <c r="F242" s="25">
        <f t="shared" si="19"/>
        <v>84767.553417144576</v>
      </c>
    </row>
    <row r="243" spans="1:6">
      <c r="A243" s="24">
        <v>242</v>
      </c>
      <c r="B243" s="27">
        <f t="shared" si="15"/>
        <v>16120894.864743685</v>
      </c>
      <c r="C243" s="26">
        <f t="shared" si="16"/>
        <v>8.0000000000000002E-3</v>
      </c>
      <c r="D243" s="28">
        <f t="shared" si="17"/>
        <v>95571.328362585133</v>
      </c>
      <c r="E243" s="25">
        <f t="shared" si="18"/>
        <v>10747.263243162457</v>
      </c>
      <c r="F243" s="25">
        <f t="shared" si="19"/>
        <v>84824.065119422681</v>
      </c>
    </row>
    <row r="244" spans="1:6">
      <c r="A244" s="24">
        <v>243</v>
      </c>
      <c r="B244" s="27">
        <f t="shared" si="15"/>
        <v>16036070.799624262</v>
      </c>
      <c r="C244" s="26">
        <f t="shared" si="16"/>
        <v>8.0000000000000002E-3</v>
      </c>
      <c r="D244" s="28">
        <f t="shared" si="17"/>
        <v>95571.328362585133</v>
      </c>
      <c r="E244" s="25">
        <f t="shared" si="18"/>
        <v>10690.713866416176</v>
      </c>
      <c r="F244" s="25">
        <f t="shared" si="19"/>
        <v>84880.614496168957</v>
      </c>
    </row>
    <row r="245" spans="1:6">
      <c r="A245" s="24">
        <v>244</v>
      </c>
      <c r="B245" s="27">
        <f t="shared" si="15"/>
        <v>15951190.185128093</v>
      </c>
      <c r="C245" s="26">
        <f t="shared" si="16"/>
        <v>8.0000000000000002E-3</v>
      </c>
      <c r="D245" s="28">
        <f t="shared" si="17"/>
        <v>95571.328362585133</v>
      </c>
      <c r="E245" s="25">
        <f t="shared" si="18"/>
        <v>10634.126790085395</v>
      </c>
      <c r="F245" s="25">
        <f t="shared" si="19"/>
        <v>84937.201572499733</v>
      </c>
    </row>
    <row r="246" spans="1:6">
      <c r="A246" s="24">
        <v>245</v>
      </c>
      <c r="B246" s="27">
        <f t="shared" si="15"/>
        <v>15866252.983555593</v>
      </c>
      <c r="C246" s="26">
        <f t="shared" si="16"/>
        <v>8.0000000000000002E-3</v>
      </c>
      <c r="D246" s="28">
        <f t="shared" si="17"/>
        <v>95571.328362585133</v>
      </c>
      <c r="E246" s="25">
        <f t="shared" si="18"/>
        <v>10577.501989037062</v>
      </c>
      <c r="F246" s="25">
        <f t="shared" si="19"/>
        <v>84993.826373548072</v>
      </c>
    </row>
    <row r="247" spans="1:6">
      <c r="A247" s="24">
        <v>246</v>
      </c>
      <c r="B247" s="27">
        <f t="shared" si="15"/>
        <v>15781259.157182045</v>
      </c>
      <c r="C247" s="26">
        <f t="shared" si="16"/>
        <v>8.0000000000000002E-3</v>
      </c>
      <c r="D247" s="28">
        <f t="shared" si="17"/>
        <v>95571.328362585133</v>
      </c>
      <c r="E247" s="25">
        <f t="shared" si="18"/>
        <v>10520.839438121364</v>
      </c>
      <c r="F247" s="25">
        <f t="shared" si="19"/>
        <v>85050.488924463774</v>
      </c>
    </row>
    <row r="248" spans="1:6">
      <c r="A248" s="24">
        <v>247</v>
      </c>
      <c r="B248" s="27">
        <f t="shared" si="15"/>
        <v>15696208.668257581</v>
      </c>
      <c r="C248" s="26">
        <f t="shared" si="16"/>
        <v>8.0000000000000002E-3</v>
      </c>
      <c r="D248" s="28">
        <f t="shared" si="17"/>
        <v>95571.328362585133</v>
      </c>
      <c r="E248" s="25">
        <f t="shared" si="18"/>
        <v>10464.139112171721</v>
      </c>
      <c r="F248" s="25">
        <f t="shared" si="19"/>
        <v>85107.189250413416</v>
      </c>
    </row>
    <row r="249" spans="1:6">
      <c r="A249" s="24">
        <v>248</v>
      </c>
      <c r="B249" s="27">
        <f t="shared" si="15"/>
        <v>15611101.479007168</v>
      </c>
      <c r="C249" s="26">
        <f t="shared" si="16"/>
        <v>8.0000000000000002E-3</v>
      </c>
      <c r="D249" s="28">
        <f t="shared" si="17"/>
        <v>95571.328362585133</v>
      </c>
      <c r="E249" s="25">
        <f t="shared" si="18"/>
        <v>10407.400986004779</v>
      </c>
      <c r="F249" s="25">
        <f t="shared" si="19"/>
        <v>85163.927376580352</v>
      </c>
    </row>
    <row r="250" spans="1:6">
      <c r="A250" s="24">
        <v>249</v>
      </c>
      <c r="B250" s="27">
        <f t="shared" si="15"/>
        <v>15525937.551630588</v>
      </c>
      <c r="C250" s="26">
        <f t="shared" si="16"/>
        <v>8.0000000000000002E-3</v>
      </c>
      <c r="D250" s="28">
        <f t="shared" si="17"/>
        <v>95571.328362585133</v>
      </c>
      <c r="E250" s="25">
        <f t="shared" si="18"/>
        <v>10350.625034420393</v>
      </c>
      <c r="F250" s="25">
        <f t="shared" si="19"/>
        <v>85220.703328164745</v>
      </c>
    </row>
    <row r="251" spans="1:6">
      <c r="A251" s="24">
        <v>250</v>
      </c>
      <c r="B251" s="27">
        <f t="shared" si="15"/>
        <v>15440716.848302424</v>
      </c>
      <c r="C251" s="26">
        <f t="shared" si="16"/>
        <v>8.0000000000000002E-3</v>
      </c>
      <c r="D251" s="28">
        <f t="shared" si="17"/>
        <v>95571.328362585133</v>
      </c>
      <c r="E251" s="25">
        <f t="shared" si="18"/>
        <v>10293.811232201615</v>
      </c>
      <c r="F251" s="25">
        <f t="shared" si="19"/>
        <v>85277.517130383523</v>
      </c>
    </row>
    <row r="252" spans="1:6">
      <c r="A252" s="24">
        <v>251</v>
      </c>
      <c r="B252" s="27">
        <f t="shared" si="15"/>
        <v>15355439.33117204</v>
      </c>
      <c r="C252" s="26">
        <f t="shared" si="16"/>
        <v>8.0000000000000002E-3</v>
      </c>
      <c r="D252" s="28">
        <f t="shared" si="17"/>
        <v>95571.328362585133</v>
      </c>
      <c r="E252" s="25">
        <f t="shared" si="18"/>
        <v>10236.959554114694</v>
      </c>
      <c r="F252" s="25">
        <f t="shared" si="19"/>
        <v>85334.368808470434</v>
      </c>
    </row>
    <row r="253" spans="1:6">
      <c r="A253" s="24">
        <v>252</v>
      </c>
      <c r="B253" s="27">
        <f t="shared" si="15"/>
        <v>15270104.962363569</v>
      </c>
      <c r="C253" s="26">
        <f t="shared" si="16"/>
        <v>8.0000000000000002E-3</v>
      </c>
      <c r="D253" s="28">
        <f t="shared" si="17"/>
        <v>95571.328362585133</v>
      </c>
      <c r="E253" s="25">
        <f t="shared" si="18"/>
        <v>10180.069974909047</v>
      </c>
      <c r="F253" s="25">
        <f t="shared" si="19"/>
        <v>85391.258387676091</v>
      </c>
    </row>
    <row r="254" spans="1:6">
      <c r="A254" s="24">
        <v>253</v>
      </c>
      <c r="B254" s="27">
        <f t="shared" si="15"/>
        <v>15184713.703975894</v>
      </c>
      <c r="C254" s="26">
        <f t="shared" si="16"/>
        <v>8.0000000000000002E-3</v>
      </c>
      <c r="D254" s="28">
        <f t="shared" si="17"/>
        <v>95571.328362585133</v>
      </c>
      <c r="E254" s="25">
        <f t="shared" si="18"/>
        <v>10123.142469317263</v>
      </c>
      <c r="F254" s="25">
        <f t="shared" si="19"/>
        <v>85448.185893267873</v>
      </c>
    </row>
    <row r="255" spans="1:6">
      <c r="A255" s="24">
        <v>254</v>
      </c>
      <c r="B255" s="27">
        <f t="shared" si="15"/>
        <v>15099265.518082626</v>
      </c>
      <c r="C255" s="26">
        <f t="shared" si="16"/>
        <v>8.0000000000000002E-3</v>
      </c>
      <c r="D255" s="28">
        <f t="shared" si="17"/>
        <v>95571.328362585133</v>
      </c>
      <c r="E255" s="25">
        <f t="shared" si="18"/>
        <v>10066.177012055085</v>
      </c>
      <c r="F255" s="25">
        <f t="shared" si="19"/>
        <v>85505.151350530054</v>
      </c>
    </row>
    <row r="256" spans="1:6">
      <c r="A256" s="24">
        <v>255</v>
      </c>
      <c r="B256" s="27">
        <f t="shared" si="15"/>
        <v>15013760.366732096</v>
      </c>
      <c r="C256" s="26">
        <f t="shared" si="16"/>
        <v>8.0000000000000002E-3</v>
      </c>
      <c r="D256" s="28">
        <f t="shared" si="17"/>
        <v>95571.328362585133</v>
      </c>
      <c r="E256" s="25">
        <f t="shared" si="18"/>
        <v>10009.173577821397</v>
      </c>
      <c r="F256" s="25">
        <f t="shared" si="19"/>
        <v>85562.154784763741</v>
      </c>
    </row>
    <row r="257" spans="1:6">
      <c r="A257" s="24">
        <v>256</v>
      </c>
      <c r="B257" s="27">
        <f t="shared" si="15"/>
        <v>14928198.211947333</v>
      </c>
      <c r="C257" s="26">
        <f t="shared" si="16"/>
        <v>8.0000000000000002E-3</v>
      </c>
      <c r="D257" s="28">
        <f t="shared" si="17"/>
        <v>95571.328362585133</v>
      </c>
      <c r="E257" s="25">
        <f t="shared" si="18"/>
        <v>9952.1321412982234</v>
      </c>
      <c r="F257" s="25">
        <f t="shared" si="19"/>
        <v>85619.196221286911</v>
      </c>
    </row>
    <row r="258" spans="1:6">
      <c r="A258" s="24">
        <v>257</v>
      </c>
      <c r="B258" s="27">
        <f t="shared" si="15"/>
        <v>14842579.015726047</v>
      </c>
      <c r="C258" s="26">
        <f t="shared" si="16"/>
        <v>8.0000000000000002E-3</v>
      </c>
      <c r="D258" s="28">
        <f t="shared" si="17"/>
        <v>95571.328362585133</v>
      </c>
      <c r="E258" s="25">
        <f t="shared" si="18"/>
        <v>9895.0526771506975</v>
      </c>
      <c r="F258" s="25">
        <f t="shared" si="19"/>
        <v>85676.275685434433</v>
      </c>
    </row>
    <row r="259" spans="1:6">
      <c r="A259" s="24">
        <v>258</v>
      </c>
      <c r="B259" s="27">
        <f t="shared" si="15"/>
        <v>14756902.740040611</v>
      </c>
      <c r="C259" s="26">
        <f t="shared" si="16"/>
        <v>8.0000000000000002E-3</v>
      </c>
      <c r="D259" s="28">
        <f t="shared" si="17"/>
        <v>95571.328362585133</v>
      </c>
      <c r="E259" s="25">
        <f t="shared" si="18"/>
        <v>9837.9351600270747</v>
      </c>
      <c r="F259" s="25">
        <f t="shared" si="19"/>
        <v>85733.393202558058</v>
      </c>
    </row>
    <row r="260" spans="1:6">
      <c r="A260" s="24">
        <v>259</v>
      </c>
      <c r="B260" s="27">
        <f t="shared" ref="B260:B323" si="20">B259-F259</f>
        <v>14671169.346838053</v>
      </c>
      <c r="C260" s="26">
        <f t="shared" ref="C260:C323" si="21">C259</f>
        <v>8.0000000000000002E-3</v>
      </c>
      <c r="D260" s="28">
        <f t="shared" ref="D260:D323" si="22">-PMT(C260/12,35*12,B$2)</f>
        <v>95571.328362585133</v>
      </c>
      <c r="E260" s="25">
        <f t="shared" ref="E260:E323" si="23">B260*C260/12</f>
        <v>9780.779564558703</v>
      </c>
      <c r="F260" s="25">
        <f t="shared" ref="F260:F323" si="24">D260-E260</f>
        <v>85790.54879802643</v>
      </c>
    </row>
    <row r="261" spans="1:6">
      <c r="A261" s="24">
        <v>260</v>
      </c>
      <c r="B261" s="27">
        <f t="shared" si="20"/>
        <v>14585378.798040027</v>
      </c>
      <c r="C261" s="26">
        <f t="shared" si="21"/>
        <v>8.0000000000000002E-3</v>
      </c>
      <c r="D261" s="28">
        <f t="shared" si="22"/>
        <v>95571.328362585133</v>
      </c>
      <c r="E261" s="25">
        <f t="shared" si="23"/>
        <v>9723.5858653600171</v>
      </c>
      <c r="F261" s="25">
        <f t="shared" si="24"/>
        <v>85847.742497225117</v>
      </c>
    </row>
    <row r="262" spans="1:6">
      <c r="A262" s="24">
        <v>261</v>
      </c>
      <c r="B262" s="27">
        <f t="shared" si="20"/>
        <v>14499531.055542802</v>
      </c>
      <c r="C262" s="26">
        <f t="shared" si="21"/>
        <v>8.0000000000000002E-3</v>
      </c>
      <c r="D262" s="28">
        <f t="shared" si="22"/>
        <v>95571.328362585133</v>
      </c>
      <c r="E262" s="25">
        <f t="shared" si="23"/>
        <v>9666.3540370285355</v>
      </c>
      <c r="F262" s="25">
        <f t="shared" si="24"/>
        <v>85904.974325556599</v>
      </c>
    </row>
    <row r="263" spans="1:6">
      <c r="A263" s="24">
        <v>262</v>
      </c>
      <c r="B263" s="27">
        <f t="shared" si="20"/>
        <v>14413626.081217246</v>
      </c>
      <c r="C263" s="26">
        <f t="shared" si="21"/>
        <v>8.0000000000000002E-3</v>
      </c>
      <c r="D263" s="28">
        <f t="shared" si="22"/>
        <v>95571.328362585133</v>
      </c>
      <c r="E263" s="25">
        <f t="shared" si="23"/>
        <v>9609.0840541448306</v>
      </c>
      <c r="F263" s="25">
        <f t="shared" si="24"/>
        <v>85962.244308440306</v>
      </c>
    </row>
    <row r="264" spans="1:6">
      <c r="A264" s="24">
        <v>263</v>
      </c>
      <c r="B264" s="27">
        <f t="shared" si="20"/>
        <v>14327663.836908806</v>
      </c>
      <c r="C264" s="26">
        <f t="shared" si="21"/>
        <v>8.0000000000000002E-3</v>
      </c>
      <c r="D264" s="28">
        <f t="shared" si="22"/>
        <v>95571.328362585133</v>
      </c>
      <c r="E264" s="25">
        <f t="shared" si="23"/>
        <v>9551.7758912725385</v>
      </c>
      <c r="F264" s="25">
        <f t="shared" si="24"/>
        <v>86019.552471312592</v>
      </c>
    </row>
    <row r="265" spans="1:6">
      <c r="A265" s="24">
        <v>264</v>
      </c>
      <c r="B265" s="27">
        <f t="shared" si="20"/>
        <v>14241644.284437494</v>
      </c>
      <c r="C265" s="26">
        <f t="shared" si="21"/>
        <v>8.0000000000000002E-3</v>
      </c>
      <c r="D265" s="28">
        <f t="shared" si="22"/>
        <v>95571.328362585133</v>
      </c>
      <c r="E265" s="25">
        <f t="shared" si="23"/>
        <v>9494.4295229583295</v>
      </c>
      <c r="F265" s="25">
        <f t="shared" si="24"/>
        <v>86076.898839626811</v>
      </c>
    </row>
    <row r="266" spans="1:6">
      <c r="A266" s="24">
        <v>265</v>
      </c>
      <c r="B266" s="27">
        <f t="shared" si="20"/>
        <v>14155567.385597868</v>
      </c>
      <c r="C266" s="26">
        <f t="shared" si="21"/>
        <v>8.0000000000000002E-3</v>
      </c>
      <c r="D266" s="28">
        <f t="shared" si="22"/>
        <v>95571.328362585133</v>
      </c>
      <c r="E266" s="25">
        <f t="shared" si="23"/>
        <v>9437.0449237319117</v>
      </c>
      <c r="F266" s="25">
        <f t="shared" si="24"/>
        <v>86134.283438853221</v>
      </c>
    </row>
    <row r="267" spans="1:6">
      <c r="A267" s="24">
        <v>266</v>
      </c>
      <c r="B267" s="27">
        <f t="shared" si="20"/>
        <v>14069433.102159014</v>
      </c>
      <c r="C267" s="26">
        <f t="shared" si="21"/>
        <v>8.0000000000000002E-3</v>
      </c>
      <c r="D267" s="28">
        <f t="shared" si="22"/>
        <v>95571.328362585133</v>
      </c>
      <c r="E267" s="25">
        <f t="shared" si="23"/>
        <v>9379.6220681060095</v>
      </c>
      <c r="F267" s="25">
        <f t="shared" si="24"/>
        <v>86191.706294479125</v>
      </c>
    </row>
    <row r="268" spans="1:6">
      <c r="A268" s="24">
        <v>267</v>
      </c>
      <c r="B268" s="27">
        <f t="shared" si="20"/>
        <v>13983241.395864535</v>
      </c>
      <c r="C268" s="26">
        <f t="shared" si="21"/>
        <v>8.0000000000000002E-3</v>
      </c>
      <c r="D268" s="28">
        <f t="shared" si="22"/>
        <v>95571.328362585133</v>
      </c>
      <c r="E268" s="25">
        <f t="shared" si="23"/>
        <v>9322.1609305763577</v>
      </c>
      <c r="F268" s="25">
        <f t="shared" si="24"/>
        <v>86249.167432008777</v>
      </c>
    </row>
    <row r="269" spans="1:6">
      <c r="A269" s="24">
        <v>268</v>
      </c>
      <c r="B269" s="27">
        <f t="shared" si="20"/>
        <v>13896992.228432527</v>
      </c>
      <c r="C269" s="26">
        <f t="shared" si="21"/>
        <v>8.0000000000000002E-3</v>
      </c>
      <c r="D269" s="28">
        <f t="shared" si="22"/>
        <v>95571.328362585133</v>
      </c>
      <c r="E269" s="25">
        <f t="shared" si="23"/>
        <v>9264.6614856216856</v>
      </c>
      <c r="F269" s="25">
        <f t="shared" si="24"/>
        <v>86306.666876963442</v>
      </c>
    </row>
    <row r="270" spans="1:6">
      <c r="A270" s="24">
        <v>269</v>
      </c>
      <c r="B270" s="27">
        <f t="shared" si="20"/>
        <v>13810685.561555563</v>
      </c>
      <c r="C270" s="26">
        <f t="shared" si="21"/>
        <v>8.0000000000000002E-3</v>
      </c>
      <c r="D270" s="28">
        <f t="shared" si="22"/>
        <v>95571.328362585133</v>
      </c>
      <c r="E270" s="25">
        <f t="shared" si="23"/>
        <v>9207.1237077037094</v>
      </c>
      <c r="F270" s="25">
        <f t="shared" si="24"/>
        <v>86364.204654881425</v>
      </c>
    </row>
    <row r="271" spans="1:6">
      <c r="A271" s="24">
        <v>270</v>
      </c>
      <c r="B271" s="27">
        <f t="shared" si="20"/>
        <v>13724321.356900681</v>
      </c>
      <c r="C271" s="26">
        <f t="shared" si="21"/>
        <v>8.0000000000000002E-3</v>
      </c>
      <c r="D271" s="28">
        <f t="shared" si="22"/>
        <v>95571.328362585133</v>
      </c>
      <c r="E271" s="25">
        <f t="shared" si="23"/>
        <v>9149.5475712671196</v>
      </c>
      <c r="F271" s="25">
        <f t="shared" si="24"/>
        <v>86421.780791318015</v>
      </c>
    </row>
    <row r="272" spans="1:6">
      <c r="A272" s="24">
        <v>271</v>
      </c>
      <c r="B272" s="27">
        <f t="shared" si="20"/>
        <v>13637899.576109363</v>
      </c>
      <c r="C272" s="26">
        <f t="shared" si="21"/>
        <v>8.0000000000000002E-3</v>
      </c>
      <c r="D272" s="28">
        <f t="shared" si="22"/>
        <v>95571.328362585133</v>
      </c>
      <c r="E272" s="25">
        <f t="shared" si="23"/>
        <v>9091.9330507395753</v>
      </c>
      <c r="F272" s="25">
        <f t="shared" si="24"/>
        <v>86479.395311845554</v>
      </c>
    </row>
    <row r="273" spans="1:6">
      <c r="A273" s="24">
        <v>272</v>
      </c>
      <c r="B273" s="27">
        <f t="shared" si="20"/>
        <v>13551420.180797517</v>
      </c>
      <c r="C273" s="26">
        <f t="shared" si="21"/>
        <v>8.0000000000000002E-3</v>
      </c>
      <c r="D273" s="28">
        <f t="shared" si="22"/>
        <v>95571.328362585133</v>
      </c>
      <c r="E273" s="25">
        <f t="shared" si="23"/>
        <v>9034.2801205316773</v>
      </c>
      <c r="F273" s="25">
        <f t="shared" si="24"/>
        <v>86537.048242053454</v>
      </c>
    </row>
    <row r="274" spans="1:6">
      <c r="A274" s="24">
        <v>273</v>
      </c>
      <c r="B274" s="27">
        <f t="shared" si="20"/>
        <v>13464883.132555464</v>
      </c>
      <c r="C274" s="26">
        <f t="shared" si="21"/>
        <v>8.0000000000000002E-3</v>
      </c>
      <c r="D274" s="28">
        <f t="shared" si="22"/>
        <v>95571.328362585133</v>
      </c>
      <c r="E274" s="25">
        <f t="shared" si="23"/>
        <v>8976.5887550369753</v>
      </c>
      <c r="F274" s="25">
        <f t="shared" si="24"/>
        <v>86594.739607548152</v>
      </c>
    </row>
    <row r="275" spans="1:6">
      <c r="A275" s="24">
        <v>274</v>
      </c>
      <c r="B275" s="27">
        <f t="shared" si="20"/>
        <v>13378288.392947916</v>
      </c>
      <c r="C275" s="26">
        <f t="shared" si="21"/>
        <v>8.0000000000000002E-3</v>
      </c>
      <c r="D275" s="28">
        <f t="shared" si="22"/>
        <v>95571.328362585133</v>
      </c>
      <c r="E275" s="25">
        <f t="shared" si="23"/>
        <v>8918.8589286319439</v>
      </c>
      <c r="F275" s="25">
        <f t="shared" si="24"/>
        <v>86652.469433953185</v>
      </c>
    </row>
    <row r="276" spans="1:6">
      <c r="A276" s="24">
        <v>275</v>
      </c>
      <c r="B276" s="27">
        <f t="shared" si="20"/>
        <v>13291635.923513962</v>
      </c>
      <c r="C276" s="26">
        <f t="shared" si="21"/>
        <v>8.0000000000000002E-3</v>
      </c>
      <c r="D276" s="28">
        <f t="shared" si="22"/>
        <v>95571.328362585133</v>
      </c>
      <c r="E276" s="25">
        <f t="shared" si="23"/>
        <v>8861.0906156759756</v>
      </c>
      <c r="F276" s="25">
        <f t="shared" si="24"/>
        <v>86710.237746909159</v>
      </c>
    </row>
    <row r="277" spans="1:6">
      <c r="A277" s="24">
        <v>276</v>
      </c>
      <c r="B277" s="27">
        <f t="shared" si="20"/>
        <v>13204925.685767053</v>
      </c>
      <c r="C277" s="26">
        <f t="shared" si="21"/>
        <v>8.0000000000000002E-3</v>
      </c>
      <c r="D277" s="28">
        <f t="shared" si="22"/>
        <v>95571.328362585133</v>
      </c>
      <c r="E277" s="25">
        <f t="shared" si="23"/>
        <v>8803.2837905113684</v>
      </c>
      <c r="F277" s="25">
        <f t="shared" si="24"/>
        <v>86768.044572073763</v>
      </c>
    </row>
    <row r="278" spans="1:6">
      <c r="A278" s="24">
        <v>277</v>
      </c>
      <c r="B278" s="27">
        <f t="shared" si="20"/>
        <v>13118157.641194979</v>
      </c>
      <c r="C278" s="26">
        <f t="shared" si="21"/>
        <v>8.0000000000000002E-3</v>
      </c>
      <c r="D278" s="28">
        <f t="shared" si="22"/>
        <v>95571.328362585133</v>
      </c>
      <c r="E278" s="25">
        <f t="shared" si="23"/>
        <v>8745.4384274633194</v>
      </c>
      <c r="F278" s="25">
        <f t="shared" si="24"/>
        <v>86825.889935121813</v>
      </c>
    </row>
    <row r="279" spans="1:6">
      <c r="A279" s="24">
        <v>278</v>
      </c>
      <c r="B279" s="27">
        <f t="shared" si="20"/>
        <v>13031331.751259858</v>
      </c>
      <c r="C279" s="26">
        <f t="shared" si="21"/>
        <v>8.0000000000000002E-3</v>
      </c>
      <c r="D279" s="28">
        <f t="shared" si="22"/>
        <v>95571.328362585133</v>
      </c>
      <c r="E279" s="25">
        <f t="shared" si="23"/>
        <v>8687.5545008399058</v>
      </c>
      <c r="F279" s="25">
        <f t="shared" si="24"/>
        <v>86883.773861745227</v>
      </c>
    </row>
    <row r="280" spans="1:6">
      <c r="A280" s="24">
        <v>279</v>
      </c>
      <c r="B280" s="27">
        <f t="shared" si="20"/>
        <v>12944447.977398112</v>
      </c>
      <c r="C280" s="26">
        <f t="shared" si="21"/>
        <v>8.0000000000000002E-3</v>
      </c>
      <c r="D280" s="28">
        <f t="shared" si="22"/>
        <v>95571.328362585133</v>
      </c>
      <c r="E280" s="25">
        <f t="shared" si="23"/>
        <v>8629.6319849320753</v>
      </c>
      <c r="F280" s="25">
        <f t="shared" si="24"/>
        <v>86941.696377653061</v>
      </c>
    </row>
    <row r="281" spans="1:6">
      <c r="A281" s="24">
        <v>280</v>
      </c>
      <c r="B281" s="27">
        <f t="shared" si="20"/>
        <v>12857506.281020459</v>
      </c>
      <c r="C281" s="26">
        <f t="shared" si="21"/>
        <v>8.0000000000000002E-3</v>
      </c>
      <c r="D281" s="28">
        <f t="shared" si="22"/>
        <v>95571.328362585133</v>
      </c>
      <c r="E281" s="25">
        <f t="shared" si="23"/>
        <v>8571.6708540136406</v>
      </c>
      <c r="F281" s="25">
        <f t="shared" si="24"/>
        <v>86999.657508571487</v>
      </c>
    </row>
    <row r="282" spans="1:6">
      <c r="A282" s="24">
        <v>281</v>
      </c>
      <c r="B282" s="27">
        <f t="shared" si="20"/>
        <v>12770506.623511888</v>
      </c>
      <c r="C282" s="26">
        <f t="shared" si="21"/>
        <v>8.0000000000000002E-3</v>
      </c>
      <c r="D282" s="28">
        <f t="shared" si="22"/>
        <v>95571.328362585133</v>
      </c>
      <c r="E282" s="25">
        <f t="shared" si="23"/>
        <v>8513.6710823412595</v>
      </c>
      <c r="F282" s="25">
        <f t="shared" si="24"/>
        <v>87057.657280243875</v>
      </c>
    </row>
    <row r="283" spans="1:6">
      <c r="A283" s="24">
        <v>282</v>
      </c>
      <c r="B283" s="27">
        <f t="shared" si="20"/>
        <v>12683448.966231644</v>
      </c>
      <c r="C283" s="26">
        <f t="shared" si="21"/>
        <v>8.0000000000000002E-3</v>
      </c>
      <c r="D283" s="28">
        <f t="shared" si="22"/>
        <v>95571.328362585133</v>
      </c>
      <c r="E283" s="25">
        <f t="shared" si="23"/>
        <v>8455.6326441544297</v>
      </c>
      <c r="F283" s="25">
        <f t="shared" si="24"/>
        <v>87115.69571843071</v>
      </c>
    </row>
    <row r="284" spans="1:6">
      <c r="A284" s="24">
        <v>283</v>
      </c>
      <c r="B284" s="27">
        <f t="shared" si="20"/>
        <v>12596333.270513214</v>
      </c>
      <c r="C284" s="26">
        <f t="shared" si="21"/>
        <v>8.0000000000000002E-3</v>
      </c>
      <c r="D284" s="28">
        <f t="shared" si="22"/>
        <v>95571.328362585133</v>
      </c>
      <c r="E284" s="25">
        <f t="shared" si="23"/>
        <v>8397.5555136754756</v>
      </c>
      <c r="F284" s="25">
        <f t="shared" si="24"/>
        <v>87173.772848909663</v>
      </c>
    </row>
    <row r="285" spans="1:6">
      <c r="A285" s="24">
        <v>284</v>
      </c>
      <c r="B285" s="27">
        <f t="shared" si="20"/>
        <v>12509159.497664304</v>
      </c>
      <c r="C285" s="26">
        <f t="shared" si="21"/>
        <v>8.0000000000000002E-3</v>
      </c>
      <c r="D285" s="28">
        <f t="shared" si="22"/>
        <v>95571.328362585133</v>
      </c>
      <c r="E285" s="25">
        <f t="shared" si="23"/>
        <v>8339.4396651095358</v>
      </c>
      <c r="F285" s="25">
        <f t="shared" si="24"/>
        <v>87231.888697475602</v>
      </c>
    </row>
    <row r="286" spans="1:6">
      <c r="A286" s="24">
        <v>285</v>
      </c>
      <c r="B286" s="27">
        <f t="shared" si="20"/>
        <v>12421927.608966829</v>
      </c>
      <c r="C286" s="26">
        <f t="shared" si="21"/>
        <v>8.0000000000000002E-3</v>
      </c>
      <c r="D286" s="28">
        <f t="shared" si="22"/>
        <v>95571.328362585133</v>
      </c>
      <c r="E286" s="25">
        <f t="shared" si="23"/>
        <v>8281.2850726445522</v>
      </c>
      <c r="F286" s="25">
        <f t="shared" si="24"/>
        <v>87290.043289940586</v>
      </c>
    </row>
    <row r="287" spans="1:6">
      <c r="A287" s="24">
        <v>286</v>
      </c>
      <c r="B287" s="27">
        <f t="shared" si="20"/>
        <v>12334637.565676888</v>
      </c>
      <c r="C287" s="26">
        <f t="shared" si="21"/>
        <v>8.0000000000000002E-3</v>
      </c>
      <c r="D287" s="28">
        <f t="shared" si="22"/>
        <v>95571.328362585133</v>
      </c>
      <c r="E287" s="25">
        <f t="shared" si="23"/>
        <v>8223.0917104512591</v>
      </c>
      <c r="F287" s="25">
        <f t="shared" si="24"/>
        <v>87348.23665213387</v>
      </c>
    </row>
    <row r="288" spans="1:6">
      <c r="A288" s="24">
        <v>287</v>
      </c>
      <c r="B288" s="27">
        <f t="shared" si="20"/>
        <v>12247289.329024754</v>
      </c>
      <c r="C288" s="26">
        <f t="shared" si="21"/>
        <v>8.0000000000000002E-3</v>
      </c>
      <c r="D288" s="28">
        <f t="shared" si="22"/>
        <v>95571.328362585133</v>
      </c>
      <c r="E288" s="25">
        <f t="shared" si="23"/>
        <v>8164.8595526831696</v>
      </c>
      <c r="F288" s="25">
        <f t="shared" si="24"/>
        <v>87406.46880990197</v>
      </c>
    </row>
    <row r="289" spans="1:6">
      <c r="A289" s="24">
        <v>288</v>
      </c>
      <c r="B289" s="27">
        <f t="shared" si="20"/>
        <v>12159882.860214852</v>
      </c>
      <c r="C289" s="26">
        <f t="shared" si="21"/>
        <v>8.0000000000000002E-3</v>
      </c>
      <c r="D289" s="28">
        <f t="shared" si="22"/>
        <v>95571.328362585133</v>
      </c>
      <c r="E289" s="25">
        <f t="shared" si="23"/>
        <v>8106.5885734765679</v>
      </c>
      <c r="F289" s="25">
        <f t="shared" si="24"/>
        <v>87464.739789108571</v>
      </c>
    </row>
    <row r="290" spans="1:6">
      <c r="A290" s="24">
        <v>289</v>
      </c>
      <c r="B290" s="27">
        <f t="shared" si="20"/>
        <v>12072418.120425744</v>
      </c>
      <c r="C290" s="26">
        <f t="shared" si="21"/>
        <v>8.0000000000000002E-3</v>
      </c>
      <c r="D290" s="28">
        <f t="shared" si="22"/>
        <v>95571.328362585133</v>
      </c>
      <c r="E290" s="25">
        <f t="shared" si="23"/>
        <v>8048.2787469504956</v>
      </c>
      <c r="F290" s="25">
        <f t="shared" si="24"/>
        <v>87523.049615634634</v>
      </c>
    </row>
    <row r="291" spans="1:6">
      <c r="A291" s="24">
        <v>290</v>
      </c>
      <c r="B291" s="27">
        <f t="shared" si="20"/>
        <v>11984895.070810109</v>
      </c>
      <c r="C291" s="26">
        <f t="shared" si="21"/>
        <v>8.0000000000000002E-3</v>
      </c>
      <c r="D291" s="28">
        <f t="shared" si="22"/>
        <v>95571.328362585133</v>
      </c>
      <c r="E291" s="25">
        <f t="shared" si="23"/>
        <v>7989.9300472067398</v>
      </c>
      <c r="F291" s="25">
        <f t="shared" si="24"/>
        <v>87581.398315378392</v>
      </c>
    </row>
    <row r="292" spans="1:6">
      <c r="A292" s="24">
        <v>291</v>
      </c>
      <c r="B292" s="27">
        <f t="shared" si="20"/>
        <v>11897313.672494732</v>
      </c>
      <c r="C292" s="26">
        <f t="shared" si="21"/>
        <v>8.0000000000000002E-3</v>
      </c>
      <c r="D292" s="28">
        <f t="shared" si="22"/>
        <v>95571.328362585133</v>
      </c>
      <c r="E292" s="25">
        <f t="shared" si="23"/>
        <v>7931.542448329822</v>
      </c>
      <c r="F292" s="25">
        <f t="shared" si="24"/>
        <v>87639.785914255306</v>
      </c>
    </row>
    <row r="293" spans="1:6">
      <c r="A293" s="24">
        <v>292</v>
      </c>
      <c r="B293" s="27">
        <f t="shared" si="20"/>
        <v>11809673.886580477</v>
      </c>
      <c r="C293" s="26">
        <f t="shared" si="21"/>
        <v>8.0000000000000002E-3</v>
      </c>
      <c r="D293" s="28">
        <f t="shared" si="22"/>
        <v>95571.328362585133</v>
      </c>
      <c r="E293" s="25">
        <f t="shared" si="23"/>
        <v>7873.1159243869843</v>
      </c>
      <c r="F293" s="25">
        <f t="shared" si="24"/>
        <v>87698.212438198156</v>
      </c>
    </row>
    <row r="294" spans="1:6">
      <c r="A294" s="24">
        <v>293</v>
      </c>
      <c r="B294" s="27">
        <f t="shared" si="20"/>
        <v>11721975.674142279</v>
      </c>
      <c r="C294" s="26">
        <f t="shared" si="21"/>
        <v>8.0000000000000002E-3</v>
      </c>
      <c r="D294" s="28">
        <f t="shared" si="22"/>
        <v>95571.328362585133</v>
      </c>
      <c r="E294" s="25">
        <f t="shared" si="23"/>
        <v>7814.6504494281862</v>
      </c>
      <c r="F294" s="25">
        <f t="shared" si="24"/>
        <v>87756.677913156949</v>
      </c>
    </row>
    <row r="295" spans="1:6">
      <c r="A295" s="24">
        <v>294</v>
      </c>
      <c r="B295" s="27">
        <f t="shared" si="20"/>
        <v>11634218.996229121</v>
      </c>
      <c r="C295" s="26">
        <f t="shared" si="21"/>
        <v>8.0000000000000002E-3</v>
      </c>
      <c r="D295" s="28">
        <f t="shared" si="22"/>
        <v>95571.328362585133</v>
      </c>
      <c r="E295" s="25">
        <f t="shared" si="23"/>
        <v>7756.1459974860809</v>
      </c>
      <c r="F295" s="25">
        <f t="shared" si="24"/>
        <v>87815.182365099055</v>
      </c>
    </row>
    <row r="296" spans="1:6">
      <c r="A296" s="24">
        <v>295</v>
      </c>
      <c r="B296" s="27">
        <f t="shared" si="20"/>
        <v>11546403.813864022</v>
      </c>
      <c r="C296" s="26">
        <f t="shared" si="21"/>
        <v>8.0000000000000002E-3</v>
      </c>
      <c r="D296" s="28">
        <f t="shared" si="22"/>
        <v>95571.328362585133</v>
      </c>
      <c r="E296" s="25">
        <f t="shared" si="23"/>
        <v>7697.6025425760154</v>
      </c>
      <c r="F296" s="25">
        <f t="shared" si="24"/>
        <v>87873.725820009116</v>
      </c>
    </row>
    <row r="297" spans="1:6">
      <c r="A297" s="24">
        <v>296</v>
      </c>
      <c r="B297" s="27">
        <f t="shared" si="20"/>
        <v>11458530.088044014</v>
      </c>
      <c r="C297" s="26">
        <f t="shared" si="21"/>
        <v>8.0000000000000002E-3</v>
      </c>
      <c r="D297" s="28">
        <f t="shared" si="22"/>
        <v>95571.328362585133</v>
      </c>
      <c r="E297" s="25">
        <f t="shared" si="23"/>
        <v>7639.0200586960091</v>
      </c>
      <c r="F297" s="25">
        <f t="shared" si="24"/>
        <v>87932.30830388912</v>
      </c>
    </row>
    <row r="298" spans="1:6">
      <c r="A298" s="24">
        <v>297</v>
      </c>
      <c r="B298" s="27">
        <f t="shared" si="20"/>
        <v>11370597.779740125</v>
      </c>
      <c r="C298" s="26">
        <f t="shared" si="21"/>
        <v>8.0000000000000002E-3</v>
      </c>
      <c r="D298" s="28">
        <f t="shared" si="22"/>
        <v>95571.328362585133</v>
      </c>
      <c r="E298" s="25">
        <f t="shared" si="23"/>
        <v>7580.3985198267501</v>
      </c>
      <c r="F298" s="25">
        <f t="shared" si="24"/>
        <v>87990.929842758385</v>
      </c>
    </row>
    <row r="299" spans="1:6">
      <c r="A299" s="24">
        <v>298</v>
      </c>
      <c r="B299" s="27">
        <f t="shared" si="20"/>
        <v>11282606.849897366</v>
      </c>
      <c r="C299" s="26">
        <f t="shared" si="21"/>
        <v>8.0000000000000002E-3</v>
      </c>
      <c r="D299" s="28">
        <f t="shared" si="22"/>
        <v>95571.328362585133</v>
      </c>
      <c r="E299" s="25">
        <f t="shared" si="23"/>
        <v>7521.737899931577</v>
      </c>
      <c r="F299" s="25">
        <f t="shared" si="24"/>
        <v>88049.590462653548</v>
      </c>
    </row>
    <row r="300" spans="1:6">
      <c r="A300" s="24">
        <v>299</v>
      </c>
      <c r="B300" s="27">
        <f t="shared" si="20"/>
        <v>11194557.259434713</v>
      </c>
      <c r="C300" s="26">
        <f t="shared" si="21"/>
        <v>8.0000000000000002E-3</v>
      </c>
      <c r="D300" s="28">
        <f t="shared" si="22"/>
        <v>95571.328362585133</v>
      </c>
      <c r="E300" s="25">
        <f t="shared" si="23"/>
        <v>7463.038172956476</v>
      </c>
      <c r="F300" s="25">
        <f t="shared" si="24"/>
        <v>88108.290189628664</v>
      </c>
    </row>
    <row r="301" spans="1:6">
      <c r="A301" s="24">
        <v>300</v>
      </c>
      <c r="B301" s="27">
        <f t="shared" si="20"/>
        <v>11106448.969245084</v>
      </c>
      <c r="C301" s="26">
        <f t="shared" si="21"/>
        <v>8.0000000000000002E-3</v>
      </c>
      <c r="D301" s="28">
        <f t="shared" si="22"/>
        <v>95571.328362585133</v>
      </c>
      <c r="E301" s="25">
        <f t="shared" si="23"/>
        <v>7404.2993128300559</v>
      </c>
      <c r="F301" s="25">
        <f t="shared" si="24"/>
        <v>88167.029049755074</v>
      </c>
    </row>
    <row r="302" spans="1:6">
      <c r="A302" s="24">
        <v>301</v>
      </c>
      <c r="B302" s="27">
        <f t="shared" si="20"/>
        <v>11018281.940195329</v>
      </c>
      <c r="C302" s="26">
        <f t="shared" si="21"/>
        <v>8.0000000000000002E-3</v>
      </c>
      <c r="D302" s="28">
        <f t="shared" si="22"/>
        <v>95571.328362585133</v>
      </c>
      <c r="E302" s="25">
        <f t="shared" si="23"/>
        <v>7345.5212934635529</v>
      </c>
      <c r="F302" s="25">
        <f t="shared" si="24"/>
        <v>88225.807069121583</v>
      </c>
    </row>
    <row r="303" spans="1:6">
      <c r="A303" s="24">
        <v>302</v>
      </c>
      <c r="B303" s="27">
        <f t="shared" si="20"/>
        <v>10930056.133126209</v>
      </c>
      <c r="C303" s="26">
        <f t="shared" si="21"/>
        <v>8.0000000000000002E-3</v>
      </c>
      <c r="D303" s="28">
        <f t="shared" si="22"/>
        <v>95571.328362585133</v>
      </c>
      <c r="E303" s="25">
        <f t="shared" si="23"/>
        <v>7286.7040887508056</v>
      </c>
      <c r="F303" s="25">
        <f t="shared" si="24"/>
        <v>88284.624273834328</v>
      </c>
    </row>
    <row r="304" spans="1:6">
      <c r="A304" s="24">
        <v>303</v>
      </c>
      <c r="B304" s="27">
        <f t="shared" si="20"/>
        <v>10841771.508852374</v>
      </c>
      <c r="C304" s="26">
        <f t="shared" si="21"/>
        <v>8.0000000000000002E-3</v>
      </c>
      <c r="D304" s="28">
        <f t="shared" si="22"/>
        <v>95571.328362585133</v>
      </c>
      <c r="E304" s="25">
        <f t="shared" si="23"/>
        <v>7227.8476725682494</v>
      </c>
      <c r="F304" s="25">
        <f t="shared" si="24"/>
        <v>88343.480690016877</v>
      </c>
    </row>
    <row r="305" spans="1:6">
      <c r="A305" s="24">
        <v>304</v>
      </c>
      <c r="B305" s="27">
        <f t="shared" si="20"/>
        <v>10753428.028162356</v>
      </c>
      <c r="C305" s="26">
        <f t="shared" si="21"/>
        <v>8.0000000000000002E-3</v>
      </c>
      <c r="D305" s="28">
        <f t="shared" si="22"/>
        <v>95571.328362585133</v>
      </c>
      <c r="E305" s="25">
        <f t="shared" si="23"/>
        <v>7168.952018774904</v>
      </c>
      <c r="F305" s="25">
        <f t="shared" si="24"/>
        <v>88402.376343810232</v>
      </c>
    </row>
    <row r="306" spans="1:6">
      <c r="A306" s="24">
        <v>305</v>
      </c>
      <c r="B306" s="27">
        <f t="shared" si="20"/>
        <v>10665025.651818546</v>
      </c>
      <c r="C306" s="26">
        <f t="shared" si="21"/>
        <v>8.0000000000000002E-3</v>
      </c>
      <c r="D306" s="28">
        <f t="shared" si="22"/>
        <v>95571.328362585133</v>
      </c>
      <c r="E306" s="25">
        <f t="shared" si="23"/>
        <v>7110.0171012123637</v>
      </c>
      <c r="F306" s="25">
        <f t="shared" si="24"/>
        <v>88461.311261372772</v>
      </c>
    </row>
    <row r="307" spans="1:6">
      <c r="A307" s="24">
        <v>306</v>
      </c>
      <c r="B307" s="27">
        <f t="shared" si="20"/>
        <v>10576564.340557173</v>
      </c>
      <c r="C307" s="26">
        <f t="shared" si="21"/>
        <v>8.0000000000000002E-3</v>
      </c>
      <c r="D307" s="28">
        <f t="shared" si="22"/>
        <v>95571.328362585133</v>
      </c>
      <c r="E307" s="25">
        <f t="shared" si="23"/>
        <v>7051.0428937047827</v>
      </c>
      <c r="F307" s="25">
        <f t="shared" si="24"/>
        <v>88520.285468880349</v>
      </c>
    </row>
    <row r="308" spans="1:6">
      <c r="A308" s="24">
        <v>307</v>
      </c>
      <c r="B308" s="27">
        <f t="shared" si="20"/>
        <v>10488044.055088293</v>
      </c>
      <c r="C308" s="26">
        <f t="shared" si="21"/>
        <v>8.0000000000000002E-3</v>
      </c>
      <c r="D308" s="28">
        <f t="shared" si="22"/>
        <v>95571.328362585133</v>
      </c>
      <c r="E308" s="25">
        <f t="shared" si="23"/>
        <v>6992.0293700588618</v>
      </c>
      <c r="F308" s="25">
        <f t="shared" si="24"/>
        <v>88579.298992526266</v>
      </c>
    </row>
    <row r="309" spans="1:6">
      <c r="A309" s="24">
        <v>308</v>
      </c>
      <c r="B309" s="27">
        <f t="shared" si="20"/>
        <v>10399464.756095767</v>
      </c>
      <c r="C309" s="26">
        <f t="shared" si="21"/>
        <v>8.0000000000000002E-3</v>
      </c>
      <c r="D309" s="28">
        <f t="shared" si="22"/>
        <v>95571.328362585133</v>
      </c>
      <c r="E309" s="25">
        <f t="shared" si="23"/>
        <v>6932.9765040638449</v>
      </c>
      <c r="F309" s="25">
        <f t="shared" si="24"/>
        <v>88638.351858521288</v>
      </c>
    </row>
    <row r="310" spans="1:6">
      <c r="A310" s="24">
        <v>309</v>
      </c>
      <c r="B310" s="27">
        <f t="shared" si="20"/>
        <v>10310826.404237246</v>
      </c>
      <c r="C310" s="26">
        <f t="shared" si="21"/>
        <v>8.0000000000000002E-3</v>
      </c>
      <c r="D310" s="28">
        <f t="shared" si="22"/>
        <v>95571.328362585133</v>
      </c>
      <c r="E310" s="25">
        <f t="shared" si="23"/>
        <v>6873.8842694914974</v>
      </c>
      <c r="F310" s="25">
        <f t="shared" si="24"/>
        <v>88697.44409309364</v>
      </c>
    </row>
    <row r="311" spans="1:6">
      <c r="A311" s="24">
        <v>310</v>
      </c>
      <c r="B311" s="27">
        <f t="shared" si="20"/>
        <v>10222128.960144153</v>
      </c>
      <c r="C311" s="26">
        <f t="shared" si="21"/>
        <v>8.0000000000000002E-3</v>
      </c>
      <c r="D311" s="28">
        <f t="shared" si="22"/>
        <v>95571.328362585133</v>
      </c>
      <c r="E311" s="25">
        <f t="shared" si="23"/>
        <v>6814.7526400961024</v>
      </c>
      <c r="F311" s="25">
        <f t="shared" si="24"/>
        <v>88756.575722489026</v>
      </c>
    </row>
    <row r="312" spans="1:6">
      <c r="A312" s="24">
        <v>311</v>
      </c>
      <c r="B312" s="27">
        <f t="shared" si="20"/>
        <v>10133372.384421663</v>
      </c>
      <c r="C312" s="26">
        <f t="shared" si="21"/>
        <v>8.0000000000000002E-3</v>
      </c>
      <c r="D312" s="28">
        <f t="shared" si="22"/>
        <v>95571.328362585133</v>
      </c>
      <c r="E312" s="25">
        <f t="shared" si="23"/>
        <v>6755.5815896144422</v>
      </c>
      <c r="F312" s="25">
        <f t="shared" si="24"/>
        <v>88815.746772970684</v>
      </c>
    </row>
    <row r="313" spans="1:6">
      <c r="A313" s="24">
        <v>312</v>
      </c>
      <c r="B313" s="27">
        <f t="shared" si="20"/>
        <v>10044556.637648692</v>
      </c>
      <c r="C313" s="26">
        <f t="shared" si="21"/>
        <v>8.0000000000000002E-3</v>
      </c>
      <c r="D313" s="28">
        <f t="shared" si="22"/>
        <v>95571.328362585133</v>
      </c>
      <c r="E313" s="25">
        <f t="shared" si="23"/>
        <v>6696.3710917657954</v>
      </c>
      <c r="F313" s="25">
        <f t="shared" si="24"/>
        <v>88874.957270819345</v>
      </c>
    </row>
    <row r="314" spans="1:6">
      <c r="A314" s="24">
        <v>313</v>
      </c>
      <c r="B314" s="27">
        <f t="shared" si="20"/>
        <v>9955681.6803778727</v>
      </c>
      <c r="C314" s="26">
        <f t="shared" si="21"/>
        <v>8.0000000000000002E-3</v>
      </c>
      <c r="D314" s="28">
        <f t="shared" si="22"/>
        <v>95571.328362585133</v>
      </c>
      <c r="E314" s="25">
        <f t="shared" si="23"/>
        <v>6637.1211202519153</v>
      </c>
      <c r="F314" s="25">
        <f t="shared" si="24"/>
        <v>88934.207242333214</v>
      </c>
    </row>
    <row r="315" spans="1:6">
      <c r="A315" s="24">
        <v>314</v>
      </c>
      <c r="B315" s="27">
        <f t="shared" si="20"/>
        <v>9866747.4731355403</v>
      </c>
      <c r="C315" s="26">
        <f t="shared" si="21"/>
        <v>8.0000000000000002E-3</v>
      </c>
      <c r="D315" s="28">
        <f t="shared" si="22"/>
        <v>95571.328362585133</v>
      </c>
      <c r="E315" s="25">
        <f t="shared" si="23"/>
        <v>6577.8316487570264</v>
      </c>
      <c r="F315" s="25">
        <f t="shared" si="24"/>
        <v>88993.496713828106</v>
      </c>
    </row>
    <row r="316" spans="1:6">
      <c r="A316" s="24">
        <v>315</v>
      </c>
      <c r="B316" s="27">
        <f t="shared" si="20"/>
        <v>9777753.976421712</v>
      </c>
      <c r="C316" s="26">
        <f t="shared" si="21"/>
        <v>8.0000000000000002E-3</v>
      </c>
      <c r="D316" s="28">
        <f t="shared" si="22"/>
        <v>95571.328362585133</v>
      </c>
      <c r="E316" s="25">
        <f t="shared" si="23"/>
        <v>6518.5026509478084</v>
      </c>
      <c r="F316" s="25">
        <f t="shared" si="24"/>
        <v>89052.825711637328</v>
      </c>
    </row>
    <row r="317" spans="1:6">
      <c r="A317" s="24">
        <v>316</v>
      </c>
      <c r="B317" s="27">
        <f t="shared" si="20"/>
        <v>9688701.1507100742</v>
      </c>
      <c r="C317" s="26">
        <f t="shared" si="21"/>
        <v>8.0000000000000002E-3</v>
      </c>
      <c r="D317" s="28">
        <f t="shared" si="22"/>
        <v>95571.328362585133</v>
      </c>
      <c r="E317" s="25">
        <f t="shared" si="23"/>
        <v>6459.1341004733831</v>
      </c>
      <c r="F317" s="25">
        <f t="shared" si="24"/>
        <v>89112.194262111749</v>
      </c>
    </row>
    <row r="318" spans="1:6">
      <c r="A318" s="24">
        <v>317</v>
      </c>
      <c r="B318" s="27">
        <f t="shared" si="20"/>
        <v>9599588.9564479627</v>
      </c>
      <c r="C318" s="26">
        <f t="shared" si="21"/>
        <v>8.0000000000000002E-3</v>
      </c>
      <c r="D318" s="28">
        <f t="shared" si="22"/>
        <v>95571.328362585133</v>
      </c>
      <c r="E318" s="25">
        <f t="shared" si="23"/>
        <v>6399.7259709653081</v>
      </c>
      <c r="F318" s="25">
        <f t="shared" si="24"/>
        <v>89171.602391619817</v>
      </c>
    </row>
    <row r="319" spans="1:6">
      <c r="A319" s="24">
        <v>318</v>
      </c>
      <c r="B319" s="27">
        <f t="shared" si="20"/>
        <v>9510417.3540563434</v>
      </c>
      <c r="C319" s="26">
        <f t="shared" si="21"/>
        <v>8.0000000000000002E-3</v>
      </c>
      <c r="D319" s="28">
        <f t="shared" si="22"/>
        <v>95571.328362585133</v>
      </c>
      <c r="E319" s="25">
        <f t="shared" si="23"/>
        <v>6340.2782360375631</v>
      </c>
      <c r="F319" s="25">
        <f t="shared" si="24"/>
        <v>89231.050126547576</v>
      </c>
    </row>
    <row r="320" spans="1:6">
      <c r="A320" s="24">
        <v>319</v>
      </c>
      <c r="B320" s="27">
        <f t="shared" si="20"/>
        <v>9421186.3039297964</v>
      </c>
      <c r="C320" s="26">
        <f t="shared" si="21"/>
        <v>8.0000000000000002E-3</v>
      </c>
      <c r="D320" s="28">
        <f t="shared" si="22"/>
        <v>95571.328362585133</v>
      </c>
      <c r="E320" s="25">
        <f t="shared" si="23"/>
        <v>6280.7908692865312</v>
      </c>
      <c r="F320" s="25">
        <f t="shared" si="24"/>
        <v>89290.537493298601</v>
      </c>
    </row>
    <row r="321" spans="1:6">
      <c r="A321" s="24">
        <v>320</v>
      </c>
      <c r="B321" s="27">
        <f t="shared" si="20"/>
        <v>9331895.7664364986</v>
      </c>
      <c r="C321" s="26">
        <f t="shared" si="21"/>
        <v>8.0000000000000002E-3</v>
      </c>
      <c r="D321" s="28">
        <f t="shared" si="22"/>
        <v>95571.328362585133</v>
      </c>
      <c r="E321" s="25">
        <f t="shared" si="23"/>
        <v>6221.2638442909993</v>
      </c>
      <c r="F321" s="25">
        <f t="shared" si="24"/>
        <v>89350.064518294137</v>
      </c>
    </row>
    <row r="322" spans="1:6">
      <c r="A322" s="24">
        <v>321</v>
      </c>
      <c r="B322" s="27">
        <f t="shared" si="20"/>
        <v>9242545.7019182052</v>
      </c>
      <c r="C322" s="26">
        <f t="shared" si="21"/>
        <v>8.0000000000000002E-3</v>
      </c>
      <c r="D322" s="28">
        <f t="shared" si="22"/>
        <v>95571.328362585133</v>
      </c>
      <c r="E322" s="25">
        <f t="shared" si="23"/>
        <v>6161.6971346121363</v>
      </c>
      <c r="F322" s="25">
        <f t="shared" si="24"/>
        <v>89409.63122797299</v>
      </c>
    </row>
    <row r="323" spans="1:6">
      <c r="A323" s="24">
        <v>322</v>
      </c>
      <c r="B323" s="27">
        <f t="shared" si="20"/>
        <v>9153136.0706902314</v>
      </c>
      <c r="C323" s="26">
        <f t="shared" si="21"/>
        <v>8.0000000000000002E-3</v>
      </c>
      <c r="D323" s="28">
        <f t="shared" si="22"/>
        <v>95571.328362585133</v>
      </c>
      <c r="E323" s="25">
        <f t="shared" si="23"/>
        <v>6102.0907137934882</v>
      </c>
      <c r="F323" s="25">
        <f t="shared" si="24"/>
        <v>89469.237648791648</v>
      </c>
    </row>
    <row r="324" spans="1:6">
      <c r="A324" s="24">
        <v>323</v>
      </c>
      <c r="B324" s="27">
        <f t="shared" ref="B324:B387" si="25">B323-F323</f>
        <v>9063666.8330414388</v>
      </c>
      <c r="C324" s="26">
        <f t="shared" ref="C324:C387" si="26">C323</f>
        <v>8.0000000000000002E-3</v>
      </c>
      <c r="D324" s="28">
        <f t="shared" ref="D324:D387" si="27">-PMT(C324/12,35*12,B$2)</f>
        <v>95571.328362585133</v>
      </c>
      <c r="E324" s="25">
        <f t="shared" ref="E324:E387" si="28">B324*C324/12</f>
        <v>6042.4445553609594</v>
      </c>
      <c r="F324" s="25">
        <f t="shared" ref="F324:F387" si="29">D324-E324</f>
        <v>89528.883807224178</v>
      </c>
    </row>
    <row r="325" spans="1:6">
      <c r="A325" s="24">
        <v>324</v>
      </c>
      <c r="B325" s="27">
        <f t="shared" si="25"/>
        <v>8974137.9492342155</v>
      </c>
      <c r="C325" s="26">
        <f t="shared" si="26"/>
        <v>8.0000000000000002E-3</v>
      </c>
      <c r="D325" s="28">
        <f t="shared" si="27"/>
        <v>95571.328362585133</v>
      </c>
      <c r="E325" s="25">
        <f t="shared" si="28"/>
        <v>5982.7586328228099</v>
      </c>
      <c r="F325" s="25">
        <f t="shared" si="29"/>
        <v>89588.569729762326</v>
      </c>
    </row>
    <row r="326" spans="1:6">
      <c r="A326" s="24">
        <v>325</v>
      </c>
      <c r="B326" s="27">
        <f t="shared" si="25"/>
        <v>8884549.3795044534</v>
      </c>
      <c r="C326" s="26">
        <f t="shared" si="26"/>
        <v>8.0000000000000002E-3</v>
      </c>
      <c r="D326" s="28">
        <f t="shared" si="27"/>
        <v>95571.328362585133</v>
      </c>
      <c r="E326" s="25">
        <f t="shared" si="28"/>
        <v>5923.0329196696357</v>
      </c>
      <c r="F326" s="25">
        <f t="shared" si="29"/>
        <v>89648.295442915492</v>
      </c>
    </row>
    <row r="327" spans="1:6">
      <c r="A327" s="24">
        <v>326</v>
      </c>
      <c r="B327" s="27">
        <f t="shared" si="25"/>
        <v>8794901.0840615388</v>
      </c>
      <c r="C327" s="26">
        <f t="shared" si="26"/>
        <v>8.0000000000000002E-3</v>
      </c>
      <c r="D327" s="28">
        <f t="shared" si="27"/>
        <v>95571.328362585133</v>
      </c>
      <c r="E327" s="25">
        <f t="shared" si="28"/>
        <v>5863.2673893743595</v>
      </c>
      <c r="F327" s="25">
        <f t="shared" si="29"/>
        <v>89708.06097321077</v>
      </c>
    </row>
    <row r="328" spans="1:6">
      <c r="A328" s="24">
        <v>327</v>
      </c>
      <c r="B328" s="27">
        <f t="shared" si="25"/>
        <v>8705193.0230883285</v>
      </c>
      <c r="C328" s="26">
        <f t="shared" si="26"/>
        <v>8.0000000000000002E-3</v>
      </c>
      <c r="D328" s="28">
        <f t="shared" si="27"/>
        <v>95571.328362585133</v>
      </c>
      <c r="E328" s="25">
        <f t="shared" si="28"/>
        <v>5803.4620153922187</v>
      </c>
      <c r="F328" s="25">
        <f t="shared" si="29"/>
        <v>89767.866347192918</v>
      </c>
    </row>
    <row r="329" spans="1:6">
      <c r="A329" s="24">
        <v>328</v>
      </c>
      <c r="B329" s="27">
        <f t="shared" si="25"/>
        <v>8615425.1567411348</v>
      </c>
      <c r="C329" s="26">
        <f t="shared" si="26"/>
        <v>8.0000000000000002E-3</v>
      </c>
      <c r="D329" s="28">
        <f t="shared" si="27"/>
        <v>95571.328362585133</v>
      </c>
      <c r="E329" s="25">
        <f t="shared" si="28"/>
        <v>5743.6167711607568</v>
      </c>
      <c r="F329" s="25">
        <f t="shared" si="29"/>
        <v>89827.711591424377</v>
      </c>
    </row>
    <row r="330" spans="1:6">
      <c r="A330" s="24">
        <v>329</v>
      </c>
      <c r="B330" s="27">
        <f t="shared" si="25"/>
        <v>8525597.4451497104</v>
      </c>
      <c r="C330" s="26">
        <f t="shared" si="26"/>
        <v>8.0000000000000002E-3</v>
      </c>
      <c r="D330" s="28">
        <f t="shared" si="27"/>
        <v>95571.328362585133</v>
      </c>
      <c r="E330" s="25">
        <f t="shared" si="28"/>
        <v>5683.7316300998073</v>
      </c>
      <c r="F330" s="25">
        <f t="shared" si="29"/>
        <v>89887.596732485326</v>
      </c>
    </row>
    <row r="331" spans="1:6">
      <c r="A331" s="24">
        <v>330</v>
      </c>
      <c r="B331" s="27">
        <f t="shared" si="25"/>
        <v>8435709.8484172244</v>
      </c>
      <c r="C331" s="26">
        <f t="shared" si="26"/>
        <v>8.0000000000000002E-3</v>
      </c>
      <c r="D331" s="28">
        <f t="shared" si="27"/>
        <v>95571.328362585133</v>
      </c>
      <c r="E331" s="25">
        <f t="shared" si="28"/>
        <v>5623.8065656114823</v>
      </c>
      <c r="F331" s="25">
        <f t="shared" si="29"/>
        <v>89947.521796973655</v>
      </c>
    </row>
    <row r="332" spans="1:6">
      <c r="A332" s="24">
        <v>331</v>
      </c>
      <c r="B332" s="27">
        <f t="shared" si="25"/>
        <v>8345762.3266202509</v>
      </c>
      <c r="C332" s="26">
        <f t="shared" si="26"/>
        <v>8.0000000000000002E-3</v>
      </c>
      <c r="D332" s="28">
        <f t="shared" si="27"/>
        <v>95571.328362585133</v>
      </c>
      <c r="E332" s="25">
        <f t="shared" si="28"/>
        <v>5563.8415510801678</v>
      </c>
      <c r="F332" s="25">
        <f t="shared" si="29"/>
        <v>90007.486811504961</v>
      </c>
    </row>
    <row r="333" spans="1:6">
      <c r="A333" s="24">
        <v>332</v>
      </c>
      <c r="B333" s="27">
        <f t="shared" si="25"/>
        <v>8255754.8398087462</v>
      </c>
      <c r="C333" s="26">
        <f t="shared" si="26"/>
        <v>8.0000000000000002E-3</v>
      </c>
      <c r="D333" s="28">
        <f t="shared" si="27"/>
        <v>95571.328362585133</v>
      </c>
      <c r="E333" s="25">
        <f t="shared" si="28"/>
        <v>5503.8365598724968</v>
      </c>
      <c r="F333" s="25">
        <f t="shared" si="29"/>
        <v>90067.49180271264</v>
      </c>
    </row>
    <row r="334" spans="1:6">
      <c r="A334" s="24">
        <v>333</v>
      </c>
      <c r="B334" s="27">
        <f t="shared" si="25"/>
        <v>8165687.3480060333</v>
      </c>
      <c r="C334" s="26">
        <f t="shared" si="26"/>
        <v>8.0000000000000002E-3</v>
      </c>
      <c r="D334" s="28">
        <f t="shared" si="27"/>
        <v>95571.328362585133</v>
      </c>
      <c r="E334" s="25">
        <f t="shared" si="28"/>
        <v>5443.7915653373557</v>
      </c>
      <c r="F334" s="25">
        <f t="shared" si="29"/>
        <v>90127.536797247783</v>
      </c>
    </row>
    <row r="335" spans="1:6">
      <c r="A335" s="24">
        <v>334</v>
      </c>
      <c r="B335" s="27">
        <f t="shared" si="25"/>
        <v>8075559.8112087855</v>
      </c>
      <c r="C335" s="26">
        <f t="shared" si="26"/>
        <v>8.0000000000000002E-3</v>
      </c>
      <c r="D335" s="28">
        <f t="shared" si="27"/>
        <v>95571.328362585133</v>
      </c>
      <c r="E335" s="25">
        <f t="shared" si="28"/>
        <v>5383.706540805857</v>
      </c>
      <c r="F335" s="25">
        <f t="shared" si="29"/>
        <v>90187.621821779278</v>
      </c>
    </row>
    <row r="336" spans="1:6">
      <c r="A336" s="24">
        <v>335</v>
      </c>
      <c r="B336" s="27">
        <f t="shared" si="25"/>
        <v>7985372.1893870067</v>
      </c>
      <c r="C336" s="26">
        <f t="shared" si="26"/>
        <v>8.0000000000000002E-3</v>
      </c>
      <c r="D336" s="28">
        <f t="shared" si="27"/>
        <v>95571.328362585133</v>
      </c>
      <c r="E336" s="25">
        <f t="shared" si="28"/>
        <v>5323.581459591338</v>
      </c>
      <c r="F336" s="25">
        <f t="shared" si="29"/>
        <v>90247.746902993793</v>
      </c>
    </row>
    <row r="337" spans="1:6">
      <c r="A337" s="24">
        <v>336</v>
      </c>
      <c r="B337" s="27">
        <f t="shared" si="25"/>
        <v>7895124.4424840128</v>
      </c>
      <c r="C337" s="26">
        <f t="shared" si="26"/>
        <v>8.0000000000000002E-3</v>
      </c>
      <c r="D337" s="28">
        <f t="shared" si="27"/>
        <v>95571.328362585133</v>
      </c>
      <c r="E337" s="25">
        <f t="shared" si="28"/>
        <v>5263.4162949893425</v>
      </c>
      <c r="F337" s="25">
        <f t="shared" si="29"/>
        <v>90307.912067595797</v>
      </c>
    </row>
    <row r="338" spans="1:6">
      <c r="A338" s="24">
        <v>337</v>
      </c>
      <c r="B338" s="27">
        <f t="shared" si="25"/>
        <v>7804816.5304164169</v>
      </c>
      <c r="C338" s="26">
        <f t="shared" si="26"/>
        <v>8.0000000000000002E-3</v>
      </c>
      <c r="D338" s="28">
        <f t="shared" si="27"/>
        <v>95571.328362585133</v>
      </c>
      <c r="E338" s="25">
        <f t="shared" si="28"/>
        <v>5203.2110202776112</v>
      </c>
      <c r="F338" s="25">
        <f t="shared" si="29"/>
        <v>90368.117342307523</v>
      </c>
    </row>
    <row r="339" spans="1:6">
      <c r="A339" s="24">
        <v>338</v>
      </c>
      <c r="B339" s="27">
        <f t="shared" si="25"/>
        <v>7714448.4130741097</v>
      </c>
      <c r="C339" s="26">
        <f t="shared" si="26"/>
        <v>8.0000000000000002E-3</v>
      </c>
      <c r="D339" s="28">
        <f t="shared" si="27"/>
        <v>95571.328362585133</v>
      </c>
      <c r="E339" s="25">
        <f t="shared" si="28"/>
        <v>5142.9656087160738</v>
      </c>
      <c r="F339" s="25">
        <f t="shared" si="29"/>
        <v>90428.362753869063</v>
      </c>
    </row>
    <row r="340" spans="1:6">
      <c r="A340" s="24">
        <v>339</v>
      </c>
      <c r="B340" s="27">
        <f t="shared" si="25"/>
        <v>7624020.0503202407</v>
      </c>
      <c r="C340" s="26">
        <f t="shared" si="26"/>
        <v>8.0000000000000002E-3</v>
      </c>
      <c r="D340" s="28">
        <f t="shared" si="27"/>
        <v>95571.328362585133</v>
      </c>
      <c r="E340" s="25">
        <f t="shared" si="28"/>
        <v>5082.680033546827</v>
      </c>
      <c r="F340" s="25">
        <f t="shared" si="29"/>
        <v>90488.648329038304</v>
      </c>
    </row>
    <row r="341" spans="1:6">
      <c r="A341" s="24">
        <v>340</v>
      </c>
      <c r="B341" s="27">
        <f t="shared" si="25"/>
        <v>7533531.4019912025</v>
      </c>
      <c r="C341" s="26">
        <f t="shared" si="26"/>
        <v>8.0000000000000002E-3</v>
      </c>
      <c r="D341" s="28">
        <f t="shared" si="27"/>
        <v>95571.328362585133</v>
      </c>
      <c r="E341" s="25">
        <f t="shared" si="28"/>
        <v>5022.3542679941356</v>
      </c>
      <c r="F341" s="25">
        <f t="shared" si="29"/>
        <v>90548.974094591002</v>
      </c>
    </row>
    <row r="342" spans="1:6">
      <c r="A342" s="24">
        <v>341</v>
      </c>
      <c r="B342" s="27">
        <f t="shared" si="25"/>
        <v>7442982.4278966114</v>
      </c>
      <c r="C342" s="26">
        <f t="shared" si="26"/>
        <v>8.0000000000000002E-3</v>
      </c>
      <c r="D342" s="28">
        <f t="shared" si="27"/>
        <v>95571.328362585133</v>
      </c>
      <c r="E342" s="25">
        <f t="shared" si="28"/>
        <v>4961.9882852644078</v>
      </c>
      <c r="F342" s="25">
        <f t="shared" si="29"/>
        <v>90609.340077320725</v>
      </c>
    </row>
    <row r="343" spans="1:6">
      <c r="A343" s="24">
        <v>342</v>
      </c>
      <c r="B343" s="27">
        <f t="shared" si="25"/>
        <v>7352373.0878192903</v>
      </c>
      <c r="C343" s="26">
        <f t="shared" si="26"/>
        <v>8.0000000000000002E-3</v>
      </c>
      <c r="D343" s="28">
        <f t="shared" si="27"/>
        <v>95571.328362585133</v>
      </c>
      <c r="E343" s="25">
        <f t="shared" si="28"/>
        <v>4901.5820585461934</v>
      </c>
      <c r="F343" s="25">
        <f t="shared" si="29"/>
        <v>90669.746304038941</v>
      </c>
    </row>
    <row r="344" spans="1:6">
      <c r="A344" s="24">
        <v>343</v>
      </c>
      <c r="B344" s="27">
        <f t="shared" si="25"/>
        <v>7261703.3415152514</v>
      </c>
      <c r="C344" s="26">
        <f t="shared" si="26"/>
        <v>8.0000000000000002E-3</v>
      </c>
      <c r="D344" s="28">
        <f t="shared" si="27"/>
        <v>95571.328362585133</v>
      </c>
      <c r="E344" s="25">
        <f t="shared" si="28"/>
        <v>4841.1355610101682</v>
      </c>
      <c r="F344" s="25">
        <f t="shared" si="29"/>
        <v>90730.192801574958</v>
      </c>
    </row>
    <row r="345" spans="1:6">
      <c r="A345" s="24">
        <v>344</v>
      </c>
      <c r="B345" s="27">
        <f t="shared" si="25"/>
        <v>7170973.1487136763</v>
      </c>
      <c r="C345" s="26">
        <f t="shared" si="26"/>
        <v>8.0000000000000002E-3</v>
      </c>
      <c r="D345" s="28">
        <f t="shared" si="27"/>
        <v>95571.328362585133</v>
      </c>
      <c r="E345" s="25">
        <f t="shared" si="28"/>
        <v>4780.6487658091173</v>
      </c>
      <c r="F345" s="25">
        <f t="shared" si="29"/>
        <v>90790.679596776012</v>
      </c>
    </row>
    <row r="346" spans="1:6">
      <c r="A346" s="24">
        <v>345</v>
      </c>
      <c r="B346" s="27">
        <f t="shared" si="25"/>
        <v>7080182.4691169001</v>
      </c>
      <c r="C346" s="26">
        <f t="shared" si="26"/>
        <v>8.0000000000000002E-3</v>
      </c>
      <c r="D346" s="28">
        <f t="shared" si="27"/>
        <v>95571.328362585133</v>
      </c>
      <c r="E346" s="25">
        <f t="shared" si="28"/>
        <v>4720.1216460779333</v>
      </c>
      <c r="F346" s="25">
        <f t="shared" si="29"/>
        <v>90851.206716507193</v>
      </c>
    </row>
    <row r="347" spans="1:6">
      <c r="A347" s="24">
        <v>346</v>
      </c>
      <c r="B347" s="27">
        <f t="shared" si="25"/>
        <v>6989331.2624003934</v>
      </c>
      <c r="C347" s="26">
        <f t="shared" si="26"/>
        <v>8.0000000000000002E-3</v>
      </c>
      <c r="D347" s="28">
        <f t="shared" si="27"/>
        <v>95571.328362585133</v>
      </c>
      <c r="E347" s="25">
        <f t="shared" si="28"/>
        <v>4659.5541749335962</v>
      </c>
      <c r="F347" s="25">
        <f t="shared" si="29"/>
        <v>90911.774187651536</v>
      </c>
    </row>
    <row r="348" spans="1:6">
      <c r="A348" s="24">
        <v>347</v>
      </c>
      <c r="B348" s="27">
        <f t="shared" si="25"/>
        <v>6898419.4882127419</v>
      </c>
      <c r="C348" s="26">
        <f t="shared" si="26"/>
        <v>8.0000000000000002E-3</v>
      </c>
      <c r="D348" s="28">
        <f t="shared" si="27"/>
        <v>95571.328362585133</v>
      </c>
      <c r="E348" s="25">
        <f t="shared" si="28"/>
        <v>4598.9463254751618</v>
      </c>
      <c r="F348" s="25">
        <f t="shared" si="29"/>
        <v>90972.382037109972</v>
      </c>
    </row>
    <row r="349" spans="1:6">
      <c r="A349" s="24">
        <v>348</v>
      </c>
      <c r="B349" s="27">
        <f t="shared" si="25"/>
        <v>6807447.1061756322</v>
      </c>
      <c r="C349" s="26">
        <f t="shared" si="26"/>
        <v>8.0000000000000002E-3</v>
      </c>
      <c r="D349" s="28">
        <f t="shared" si="27"/>
        <v>95571.328362585133</v>
      </c>
      <c r="E349" s="25">
        <f t="shared" si="28"/>
        <v>4538.2980707837551</v>
      </c>
      <c r="F349" s="25">
        <f t="shared" si="29"/>
        <v>91033.030291801377</v>
      </c>
    </row>
    <row r="350" spans="1:6">
      <c r="A350" s="24">
        <v>349</v>
      </c>
      <c r="B350" s="27">
        <f t="shared" si="25"/>
        <v>6716414.0758838309</v>
      </c>
      <c r="C350" s="26">
        <f t="shared" si="26"/>
        <v>8.0000000000000002E-3</v>
      </c>
      <c r="D350" s="28">
        <f t="shared" si="27"/>
        <v>95571.328362585133</v>
      </c>
      <c r="E350" s="25">
        <f t="shared" si="28"/>
        <v>4477.6093839225541</v>
      </c>
      <c r="F350" s="25">
        <f t="shared" si="29"/>
        <v>91093.718978662582</v>
      </c>
    </row>
    <row r="351" spans="1:6">
      <c r="A351" s="24">
        <v>350</v>
      </c>
      <c r="B351" s="27">
        <f t="shared" si="25"/>
        <v>6625320.3569051679</v>
      </c>
      <c r="C351" s="26">
        <f t="shared" si="26"/>
        <v>8.0000000000000002E-3</v>
      </c>
      <c r="D351" s="28">
        <f t="shared" si="27"/>
        <v>95571.328362585133</v>
      </c>
      <c r="E351" s="25">
        <f t="shared" si="28"/>
        <v>4416.8802379367789</v>
      </c>
      <c r="F351" s="25">
        <f t="shared" si="29"/>
        <v>91154.448124648348</v>
      </c>
    </row>
    <row r="352" spans="1:6">
      <c r="A352" s="24">
        <v>351</v>
      </c>
      <c r="B352" s="27">
        <f t="shared" si="25"/>
        <v>6534165.9087805199</v>
      </c>
      <c r="C352" s="26">
        <f t="shared" si="26"/>
        <v>8.0000000000000002E-3</v>
      </c>
      <c r="D352" s="28">
        <f t="shared" si="27"/>
        <v>95571.328362585133</v>
      </c>
      <c r="E352" s="25">
        <f t="shared" si="28"/>
        <v>4356.1106058536798</v>
      </c>
      <c r="F352" s="25">
        <f t="shared" si="29"/>
        <v>91215.21775673145</v>
      </c>
    </row>
    <row r="353" spans="1:6">
      <c r="A353" s="24">
        <v>352</v>
      </c>
      <c r="B353" s="27">
        <f t="shared" si="25"/>
        <v>6442950.6910237884</v>
      </c>
      <c r="C353" s="26">
        <f t="shared" si="26"/>
        <v>8.0000000000000002E-3</v>
      </c>
      <c r="D353" s="28">
        <f t="shared" si="27"/>
        <v>95571.328362585133</v>
      </c>
      <c r="E353" s="25">
        <f t="shared" si="28"/>
        <v>4295.3004606825261</v>
      </c>
      <c r="F353" s="25">
        <f t="shared" si="29"/>
        <v>91276.027901902606</v>
      </c>
    </row>
    <row r="354" spans="1:6">
      <c r="A354" s="24">
        <v>353</v>
      </c>
      <c r="B354" s="27">
        <f t="shared" si="25"/>
        <v>6351674.6631218856</v>
      </c>
      <c r="C354" s="26">
        <f t="shared" si="26"/>
        <v>8.0000000000000002E-3</v>
      </c>
      <c r="D354" s="28">
        <f t="shared" si="27"/>
        <v>95571.328362585133</v>
      </c>
      <c r="E354" s="25">
        <f t="shared" si="28"/>
        <v>4234.4497754145905</v>
      </c>
      <c r="F354" s="25">
        <f t="shared" si="29"/>
        <v>91336.878587170548</v>
      </c>
    </row>
    <row r="355" spans="1:6">
      <c r="A355" s="24">
        <v>354</v>
      </c>
      <c r="B355" s="27">
        <f t="shared" si="25"/>
        <v>6260337.7845347151</v>
      </c>
      <c r="C355" s="26">
        <f t="shared" si="26"/>
        <v>8.0000000000000002E-3</v>
      </c>
      <c r="D355" s="28">
        <f t="shared" si="27"/>
        <v>95571.328362585133</v>
      </c>
      <c r="E355" s="25">
        <f t="shared" si="28"/>
        <v>4173.5585230231436</v>
      </c>
      <c r="F355" s="25">
        <f t="shared" si="29"/>
        <v>91397.769839561995</v>
      </c>
    </row>
    <row r="356" spans="1:6">
      <c r="A356" s="24">
        <v>355</v>
      </c>
      <c r="B356" s="27">
        <f t="shared" si="25"/>
        <v>6168940.0146951536</v>
      </c>
      <c r="C356" s="26">
        <f t="shared" si="26"/>
        <v>8.0000000000000002E-3</v>
      </c>
      <c r="D356" s="28">
        <f t="shared" si="27"/>
        <v>95571.328362585133</v>
      </c>
      <c r="E356" s="25">
        <f t="shared" si="28"/>
        <v>4112.6266764634356</v>
      </c>
      <c r="F356" s="25">
        <f t="shared" si="29"/>
        <v>91458.701686121698</v>
      </c>
    </row>
    <row r="357" spans="1:6">
      <c r="A357" s="24">
        <v>356</v>
      </c>
      <c r="B357" s="27">
        <f t="shared" si="25"/>
        <v>6077481.313009032</v>
      </c>
      <c r="C357" s="26">
        <f t="shared" si="26"/>
        <v>8.0000000000000002E-3</v>
      </c>
      <c r="D357" s="28">
        <f t="shared" si="27"/>
        <v>95571.328362585133</v>
      </c>
      <c r="E357" s="25">
        <f t="shared" si="28"/>
        <v>4051.6542086726881</v>
      </c>
      <c r="F357" s="25">
        <f t="shared" si="29"/>
        <v>91519.674153912449</v>
      </c>
    </row>
    <row r="358" spans="1:6">
      <c r="A358" s="24">
        <v>357</v>
      </c>
      <c r="B358" s="27">
        <f t="shared" si="25"/>
        <v>5985961.6388551192</v>
      </c>
      <c r="C358" s="26">
        <f t="shared" si="26"/>
        <v>8.0000000000000002E-3</v>
      </c>
      <c r="D358" s="28">
        <f t="shared" si="27"/>
        <v>95571.328362585133</v>
      </c>
      <c r="E358" s="25">
        <f t="shared" si="28"/>
        <v>3990.6410925700798</v>
      </c>
      <c r="F358" s="25">
        <f t="shared" si="29"/>
        <v>91580.687270015056</v>
      </c>
    </row>
    <row r="359" spans="1:6">
      <c r="A359" s="24">
        <v>358</v>
      </c>
      <c r="B359" s="27">
        <f t="shared" si="25"/>
        <v>5894380.9515851038</v>
      </c>
      <c r="C359" s="26">
        <f t="shared" si="26"/>
        <v>8.0000000000000002E-3</v>
      </c>
      <c r="D359" s="28">
        <f t="shared" si="27"/>
        <v>95571.328362585133</v>
      </c>
      <c r="E359" s="25">
        <f t="shared" si="28"/>
        <v>3929.5873010567357</v>
      </c>
      <c r="F359" s="25">
        <f t="shared" si="29"/>
        <v>91641.741061528402</v>
      </c>
    </row>
    <row r="360" spans="1:6">
      <c r="A360" s="24">
        <v>359</v>
      </c>
      <c r="B360" s="27">
        <f t="shared" si="25"/>
        <v>5802739.2105235755</v>
      </c>
      <c r="C360" s="26">
        <f t="shared" si="26"/>
        <v>8.0000000000000002E-3</v>
      </c>
      <c r="D360" s="28">
        <f t="shared" si="27"/>
        <v>95571.328362585133</v>
      </c>
      <c r="E360" s="25">
        <f t="shared" si="28"/>
        <v>3868.4928070157171</v>
      </c>
      <c r="F360" s="25">
        <f t="shared" si="29"/>
        <v>91702.835555569414</v>
      </c>
    </row>
    <row r="361" spans="1:6">
      <c r="A361" s="24">
        <v>360</v>
      </c>
      <c r="B361" s="27">
        <f t="shared" si="25"/>
        <v>5711036.3749680063</v>
      </c>
      <c r="C361" s="26">
        <f t="shared" si="26"/>
        <v>8.0000000000000002E-3</v>
      </c>
      <c r="D361" s="28">
        <f t="shared" si="27"/>
        <v>95571.328362585133</v>
      </c>
      <c r="E361" s="25">
        <f t="shared" si="28"/>
        <v>3807.3575833120044</v>
      </c>
      <c r="F361" s="25">
        <f t="shared" si="29"/>
        <v>91763.970779273135</v>
      </c>
    </row>
    <row r="362" spans="1:6">
      <c r="A362" s="24">
        <v>361</v>
      </c>
      <c r="B362" s="27">
        <f t="shared" si="25"/>
        <v>5619272.4041887335</v>
      </c>
      <c r="C362" s="26">
        <f t="shared" si="26"/>
        <v>8.0000000000000002E-3</v>
      </c>
      <c r="D362" s="28">
        <f t="shared" si="27"/>
        <v>95571.328362585133</v>
      </c>
      <c r="E362" s="25">
        <f t="shared" si="28"/>
        <v>3746.1816027924892</v>
      </c>
      <c r="F362" s="25">
        <f t="shared" si="29"/>
        <v>91825.146759792638</v>
      </c>
    </row>
    <row r="363" spans="1:6">
      <c r="A363" s="24">
        <v>362</v>
      </c>
      <c r="B363" s="27">
        <f t="shared" si="25"/>
        <v>5527447.2574289413</v>
      </c>
      <c r="C363" s="26">
        <f t="shared" si="26"/>
        <v>8.0000000000000002E-3</v>
      </c>
      <c r="D363" s="28">
        <f t="shared" si="27"/>
        <v>95571.328362585133</v>
      </c>
      <c r="E363" s="25">
        <f t="shared" si="28"/>
        <v>3684.9648382859609</v>
      </c>
      <c r="F363" s="25">
        <f t="shared" si="29"/>
        <v>91886.363524299173</v>
      </c>
    </row>
    <row r="364" spans="1:6">
      <c r="A364" s="24">
        <v>363</v>
      </c>
      <c r="B364" s="27">
        <f t="shared" si="25"/>
        <v>5435560.8939046422</v>
      </c>
      <c r="C364" s="26">
        <f t="shared" si="26"/>
        <v>8.0000000000000002E-3</v>
      </c>
      <c r="D364" s="28">
        <f t="shared" si="27"/>
        <v>95571.328362585133</v>
      </c>
      <c r="E364" s="25">
        <f t="shared" si="28"/>
        <v>3623.7072626030949</v>
      </c>
      <c r="F364" s="25">
        <f t="shared" si="29"/>
        <v>91947.621099982032</v>
      </c>
    </row>
    <row r="365" spans="1:6">
      <c r="A365" s="24">
        <v>364</v>
      </c>
      <c r="B365" s="27">
        <f t="shared" si="25"/>
        <v>5343613.2728046598</v>
      </c>
      <c r="C365" s="26">
        <f t="shared" si="26"/>
        <v>8.0000000000000002E-3</v>
      </c>
      <c r="D365" s="28">
        <f t="shared" si="27"/>
        <v>95571.328362585133</v>
      </c>
      <c r="E365" s="25">
        <f t="shared" si="28"/>
        <v>3562.4088485364396</v>
      </c>
      <c r="F365" s="25">
        <f t="shared" si="29"/>
        <v>92008.919514048699</v>
      </c>
    </row>
    <row r="366" spans="1:6">
      <c r="A366" s="24">
        <v>365</v>
      </c>
      <c r="B366" s="27">
        <f t="shared" si="25"/>
        <v>5251604.3532906109</v>
      </c>
      <c r="C366" s="26">
        <f t="shared" si="26"/>
        <v>8.0000000000000002E-3</v>
      </c>
      <c r="D366" s="28">
        <f t="shared" si="27"/>
        <v>95571.328362585133</v>
      </c>
      <c r="E366" s="25">
        <f t="shared" si="28"/>
        <v>3501.0695688604078</v>
      </c>
      <c r="F366" s="25">
        <f t="shared" si="29"/>
        <v>92070.25879372473</v>
      </c>
    </row>
    <row r="367" spans="1:6">
      <c r="A367" s="24">
        <v>366</v>
      </c>
      <c r="B367" s="27">
        <f t="shared" si="25"/>
        <v>5159534.0944968862</v>
      </c>
      <c r="C367" s="26">
        <f t="shared" si="26"/>
        <v>8.0000000000000002E-3</v>
      </c>
      <c r="D367" s="28">
        <f t="shared" si="27"/>
        <v>95571.328362585133</v>
      </c>
      <c r="E367" s="25">
        <f t="shared" si="28"/>
        <v>3439.6893963312577</v>
      </c>
      <c r="F367" s="25">
        <f t="shared" si="29"/>
        <v>92131.638966253871</v>
      </c>
    </row>
    <row r="368" spans="1:6">
      <c r="A368" s="24">
        <v>367</v>
      </c>
      <c r="B368" s="27">
        <f t="shared" si="25"/>
        <v>5067402.4555306323</v>
      </c>
      <c r="C368" s="26">
        <f t="shared" si="26"/>
        <v>8.0000000000000002E-3</v>
      </c>
      <c r="D368" s="28">
        <f t="shared" si="27"/>
        <v>95571.328362585133</v>
      </c>
      <c r="E368" s="25">
        <f t="shared" si="28"/>
        <v>3378.2683036870881</v>
      </c>
      <c r="F368" s="25">
        <f t="shared" si="29"/>
        <v>92193.060058898045</v>
      </c>
    </row>
    <row r="369" spans="1:6">
      <c r="A369" s="24">
        <v>368</v>
      </c>
      <c r="B369" s="27">
        <f t="shared" si="25"/>
        <v>4975209.395471734</v>
      </c>
      <c r="C369" s="26">
        <f t="shared" si="26"/>
        <v>8.0000000000000002E-3</v>
      </c>
      <c r="D369" s="28">
        <f t="shared" si="27"/>
        <v>95571.328362585133</v>
      </c>
      <c r="E369" s="25">
        <f t="shared" si="28"/>
        <v>3316.8062636478226</v>
      </c>
      <c r="F369" s="25">
        <f t="shared" si="29"/>
        <v>92254.522098937305</v>
      </c>
    </row>
    <row r="370" spans="1:6">
      <c r="A370" s="24">
        <v>369</v>
      </c>
      <c r="B370" s="27">
        <f t="shared" si="25"/>
        <v>4882954.8733727969</v>
      </c>
      <c r="C370" s="26">
        <f t="shared" si="26"/>
        <v>8.0000000000000002E-3</v>
      </c>
      <c r="D370" s="28">
        <f t="shared" si="27"/>
        <v>95571.328362585133</v>
      </c>
      <c r="E370" s="25">
        <f t="shared" si="28"/>
        <v>3255.3032489151979</v>
      </c>
      <c r="F370" s="25">
        <f t="shared" si="29"/>
        <v>92316.025113669937</v>
      </c>
    </row>
    <row r="371" spans="1:6">
      <c r="A371" s="24">
        <v>370</v>
      </c>
      <c r="B371" s="27">
        <f t="shared" si="25"/>
        <v>4790638.8482591268</v>
      </c>
      <c r="C371" s="26">
        <f t="shared" si="26"/>
        <v>8.0000000000000002E-3</v>
      </c>
      <c r="D371" s="28">
        <f t="shared" si="27"/>
        <v>95571.328362585133</v>
      </c>
      <c r="E371" s="25">
        <f t="shared" si="28"/>
        <v>3193.7592321727511</v>
      </c>
      <c r="F371" s="25">
        <f t="shared" si="29"/>
        <v>92377.569130412376</v>
      </c>
    </row>
    <row r="372" spans="1:6">
      <c r="A372" s="24">
        <v>371</v>
      </c>
      <c r="B372" s="27">
        <f t="shared" si="25"/>
        <v>4698261.2791287145</v>
      </c>
      <c r="C372" s="26">
        <f t="shared" si="26"/>
        <v>8.0000000000000002E-3</v>
      </c>
      <c r="D372" s="28">
        <f t="shared" si="27"/>
        <v>95571.328362585133</v>
      </c>
      <c r="E372" s="25">
        <f t="shared" si="28"/>
        <v>3132.1741860858097</v>
      </c>
      <c r="F372" s="25">
        <f t="shared" si="29"/>
        <v>92439.154176499316</v>
      </c>
    </row>
    <row r="373" spans="1:6">
      <c r="A373" s="24">
        <v>372</v>
      </c>
      <c r="B373" s="27">
        <f t="shared" si="25"/>
        <v>4605822.1249522148</v>
      </c>
      <c r="C373" s="26">
        <f t="shared" si="26"/>
        <v>8.0000000000000002E-3</v>
      </c>
      <c r="D373" s="28">
        <f t="shared" si="27"/>
        <v>95571.328362585133</v>
      </c>
      <c r="E373" s="25">
        <f t="shared" si="28"/>
        <v>3070.5480833014767</v>
      </c>
      <c r="F373" s="25">
        <f t="shared" si="29"/>
        <v>92500.780279283659</v>
      </c>
    </row>
    <row r="374" spans="1:6">
      <c r="A374" s="24">
        <v>373</v>
      </c>
      <c r="B374" s="27">
        <f t="shared" si="25"/>
        <v>4513321.3446729314</v>
      </c>
      <c r="C374" s="26">
        <f t="shared" si="26"/>
        <v>8.0000000000000002E-3</v>
      </c>
      <c r="D374" s="28">
        <f t="shared" si="27"/>
        <v>95571.328362585133</v>
      </c>
      <c r="E374" s="25">
        <f t="shared" si="28"/>
        <v>3008.8808964486211</v>
      </c>
      <c r="F374" s="25">
        <f t="shared" si="29"/>
        <v>92562.447466136509</v>
      </c>
    </row>
    <row r="375" spans="1:6">
      <c r="A375" s="24">
        <v>374</v>
      </c>
      <c r="B375" s="27">
        <f t="shared" si="25"/>
        <v>4420758.8972067945</v>
      </c>
      <c r="C375" s="26">
        <f t="shared" si="26"/>
        <v>8.0000000000000002E-3</v>
      </c>
      <c r="D375" s="28">
        <f t="shared" si="27"/>
        <v>95571.328362585133</v>
      </c>
      <c r="E375" s="25">
        <f t="shared" si="28"/>
        <v>2947.1725981378627</v>
      </c>
      <c r="F375" s="25">
        <f t="shared" si="29"/>
        <v>92624.155764447263</v>
      </c>
    </row>
    <row r="376" spans="1:6">
      <c r="A376" s="24">
        <v>375</v>
      </c>
      <c r="B376" s="27">
        <f t="shared" si="25"/>
        <v>4328134.7414423469</v>
      </c>
      <c r="C376" s="26">
        <f t="shared" si="26"/>
        <v>8.0000000000000002E-3</v>
      </c>
      <c r="D376" s="28">
        <f t="shared" si="27"/>
        <v>95571.328362585133</v>
      </c>
      <c r="E376" s="25">
        <f t="shared" si="28"/>
        <v>2885.4231609615649</v>
      </c>
      <c r="F376" s="25">
        <f t="shared" si="29"/>
        <v>92685.905201623566</v>
      </c>
    </row>
    <row r="377" spans="1:6">
      <c r="A377" s="24">
        <v>376</v>
      </c>
      <c r="B377" s="27">
        <f t="shared" si="25"/>
        <v>4235448.8362407237</v>
      </c>
      <c r="C377" s="26">
        <f t="shared" si="26"/>
        <v>8.0000000000000002E-3</v>
      </c>
      <c r="D377" s="28">
        <f t="shared" si="27"/>
        <v>95571.328362585133</v>
      </c>
      <c r="E377" s="25">
        <f t="shared" si="28"/>
        <v>2823.632557493816</v>
      </c>
      <c r="F377" s="25">
        <f t="shared" si="29"/>
        <v>92747.695805091324</v>
      </c>
    </row>
    <row r="378" spans="1:6">
      <c r="A378" s="24">
        <v>377</v>
      </c>
      <c r="B378" s="27">
        <f t="shared" si="25"/>
        <v>4142701.1404356323</v>
      </c>
      <c r="C378" s="26">
        <f t="shared" si="26"/>
        <v>8.0000000000000002E-3</v>
      </c>
      <c r="D378" s="28">
        <f t="shared" si="27"/>
        <v>95571.328362585133</v>
      </c>
      <c r="E378" s="25">
        <f t="shared" si="28"/>
        <v>2761.8007602904217</v>
      </c>
      <c r="F378" s="25">
        <f t="shared" si="29"/>
        <v>92809.527602294707</v>
      </c>
    </row>
    <row r="379" spans="1:6">
      <c r="A379" s="24">
        <v>378</v>
      </c>
      <c r="B379" s="27">
        <f t="shared" si="25"/>
        <v>4049891.6128333374</v>
      </c>
      <c r="C379" s="26">
        <f t="shared" si="26"/>
        <v>8.0000000000000002E-3</v>
      </c>
      <c r="D379" s="28">
        <f t="shared" si="27"/>
        <v>95571.328362585133</v>
      </c>
      <c r="E379" s="25">
        <f t="shared" si="28"/>
        <v>2699.9277418888919</v>
      </c>
      <c r="F379" s="25">
        <f t="shared" si="29"/>
        <v>92871.400620696237</v>
      </c>
    </row>
    <row r="380" spans="1:6">
      <c r="A380" s="24">
        <v>379</v>
      </c>
      <c r="B380" s="27">
        <f t="shared" si="25"/>
        <v>3957020.2122126413</v>
      </c>
      <c r="C380" s="26">
        <f t="shared" si="26"/>
        <v>8.0000000000000002E-3</v>
      </c>
      <c r="D380" s="28">
        <f t="shared" si="27"/>
        <v>95571.328362585133</v>
      </c>
      <c r="E380" s="25">
        <f t="shared" si="28"/>
        <v>2638.0134748084274</v>
      </c>
      <c r="F380" s="25">
        <f t="shared" si="29"/>
        <v>92933.314887776709</v>
      </c>
    </row>
    <row r="381" spans="1:6">
      <c r="A381" s="24">
        <v>380</v>
      </c>
      <c r="B381" s="27">
        <f t="shared" si="25"/>
        <v>3864086.8973248648</v>
      </c>
      <c r="C381" s="26">
        <f t="shared" si="26"/>
        <v>8.0000000000000002E-3</v>
      </c>
      <c r="D381" s="28">
        <f t="shared" si="27"/>
        <v>95571.328362585133</v>
      </c>
      <c r="E381" s="25">
        <f t="shared" si="28"/>
        <v>2576.0579315499099</v>
      </c>
      <c r="F381" s="25">
        <f t="shared" si="29"/>
        <v>92995.270431035227</v>
      </c>
    </row>
    <row r="382" spans="1:6">
      <c r="A382" s="24">
        <v>381</v>
      </c>
      <c r="B382" s="27">
        <f t="shared" si="25"/>
        <v>3771091.6268938296</v>
      </c>
      <c r="C382" s="26">
        <f t="shared" si="26"/>
        <v>8.0000000000000002E-3</v>
      </c>
      <c r="D382" s="28">
        <f t="shared" si="27"/>
        <v>95571.328362585133</v>
      </c>
      <c r="E382" s="25">
        <f t="shared" si="28"/>
        <v>2514.0610845958863</v>
      </c>
      <c r="F382" s="25">
        <f t="shared" si="29"/>
        <v>93057.267277989245</v>
      </c>
    </row>
    <row r="383" spans="1:6">
      <c r="A383" s="24">
        <v>382</v>
      </c>
      <c r="B383" s="27">
        <f t="shared" si="25"/>
        <v>3678034.3596158405</v>
      </c>
      <c r="C383" s="26">
        <f t="shared" si="26"/>
        <v>8.0000000000000002E-3</v>
      </c>
      <c r="D383" s="28">
        <f t="shared" si="27"/>
        <v>95571.328362585133</v>
      </c>
      <c r="E383" s="25">
        <f t="shared" si="28"/>
        <v>2452.0229064105602</v>
      </c>
      <c r="F383" s="25">
        <f t="shared" si="29"/>
        <v>93119.305456174567</v>
      </c>
    </row>
    <row r="384" spans="1:6">
      <c r="A384" s="24">
        <v>383</v>
      </c>
      <c r="B384" s="27">
        <f t="shared" si="25"/>
        <v>3584915.0541596659</v>
      </c>
      <c r="C384" s="26">
        <f t="shared" si="26"/>
        <v>8.0000000000000002E-3</v>
      </c>
      <c r="D384" s="28">
        <f t="shared" si="27"/>
        <v>95571.328362585133</v>
      </c>
      <c r="E384" s="25">
        <f t="shared" si="28"/>
        <v>2389.9433694397771</v>
      </c>
      <c r="F384" s="25">
        <f t="shared" si="29"/>
        <v>93181.384993145359</v>
      </c>
    </row>
    <row r="385" spans="1:6">
      <c r="A385" s="24">
        <v>384</v>
      </c>
      <c r="B385" s="27">
        <f t="shared" si="25"/>
        <v>3491733.6691665207</v>
      </c>
      <c r="C385" s="26">
        <f t="shared" si="26"/>
        <v>8.0000000000000002E-3</v>
      </c>
      <c r="D385" s="28">
        <f t="shared" si="27"/>
        <v>95571.328362585133</v>
      </c>
      <c r="E385" s="25">
        <f t="shared" si="28"/>
        <v>2327.822446111014</v>
      </c>
      <c r="F385" s="25">
        <f t="shared" si="29"/>
        <v>93243.505916474125</v>
      </c>
    </row>
    <row r="386" spans="1:6">
      <c r="A386" s="24">
        <v>385</v>
      </c>
      <c r="B386" s="27">
        <f t="shared" si="25"/>
        <v>3398490.1632500468</v>
      </c>
      <c r="C386" s="26">
        <f t="shared" si="26"/>
        <v>8.0000000000000002E-3</v>
      </c>
      <c r="D386" s="28">
        <f t="shared" si="27"/>
        <v>95571.328362585133</v>
      </c>
      <c r="E386" s="25">
        <f t="shared" si="28"/>
        <v>2265.6601088333646</v>
      </c>
      <c r="F386" s="25">
        <f t="shared" si="29"/>
        <v>93305.668253751763</v>
      </c>
    </row>
    <row r="387" spans="1:6">
      <c r="A387" s="24">
        <v>386</v>
      </c>
      <c r="B387" s="27">
        <f t="shared" si="25"/>
        <v>3305184.4949962948</v>
      </c>
      <c r="C387" s="26">
        <f t="shared" si="26"/>
        <v>8.0000000000000002E-3</v>
      </c>
      <c r="D387" s="28">
        <f t="shared" si="27"/>
        <v>95571.328362585133</v>
      </c>
      <c r="E387" s="25">
        <f t="shared" si="28"/>
        <v>2203.4563299975298</v>
      </c>
      <c r="F387" s="25">
        <f t="shared" si="29"/>
        <v>93367.872032587606</v>
      </c>
    </row>
    <row r="388" spans="1:6">
      <c r="A388" s="24">
        <v>387</v>
      </c>
      <c r="B388" s="27">
        <f t="shared" ref="B388:B421" si="30">B387-F387</f>
        <v>3211816.6229637074</v>
      </c>
      <c r="C388" s="26">
        <f t="shared" ref="C388:C421" si="31">C387</f>
        <v>8.0000000000000002E-3</v>
      </c>
      <c r="D388" s="28">
        <f t="shared" ref="D388:D421" si="32">-PMT(C388/12,35*12,B$2)</f>
        <v>95571.328362585133</v>
      </c>
      <c r="E388" s="25">
        <f t="shared" ref="E388:E421" si="33">B388*C388/12</f>
        <v>2141.211081975805</v>
      </c>
      <c r="F388" s="25">
        <f t="shared" ref="F388:F421" si="34">D388-E388</f>
        <v>93430.117280609324</v>
      </c>
    </row>
    <row r="389" spans="1:6">
      <c r="A389" s="24">
        <v>388</v>
      </c>
      <c r="B389" s="27">
        <f t="shared" si="30"/>
        <v>3118386.505683098</v>
      </c>
      <c r="C389" s="26">
        <f t="shared" si="31"/>
        <v>8.0000000000000002E-3</v>
      </c>
      <c r="D389" s="28">
        <f t="shared" si="32"/>
        <v>95571.328362585133</v>
      </c>
      <c r="E389" s="25">
        <f t="shared" si="33"/>
        <v>2078.9243371220655</v>
      </c>
      <c r="F389" s="25">
        <f t="shared" si="34"/>
        <v>93492.404025463067</v>
      </c>
    </row>
    <row r="390" spans="1:6">
      <c r="A390" s="24">
        <v>389</v>
      </c>
      <c r="B390" s="27">
        <f t="shared" si="30"/>
        <v>3024894.1016576351</v>
      </c>
      <c r="C390" s="26">
        <f t="shared" si="31"/>
        <v>8.0000000000000002E-3</v>
      </c>
      <c r="D390" s="28">
        <f t="shared" si="32"/>
        <v>95571.328362585133</v>
      </c>
      <c r="E390" s="25">
        <f t="shared" si="33"/>
        <v>2016.5960677717567</v>
      </c>
      <c r="F390" s="25">
        <f t="shared" si="34"/>
        <v>93554.732294813381</v>
      </c>
    </row>
    <row r="391" spans="1:6">
      <c r="A391" s="24">
        <v>390</v>
      </c>
      <c r="B391" s="27">
        <f t="shared" si="30"/>
        <v>2931339.3693628218</v>
      </c>
      <c r="C391" s="26">
        <f t="shared" si="31"/>
        <v>8.0000000000000002E-3</v>
      </c>
      <c r="D391" s="28">
        <f t="shared" si="32"/>
        <v>95571.328362585133</v>
      </c>
      <c r="E391" s="25">
        <f t="shared" si="33"/>
        <v>1954.2262462418812</v>
      </c>
      <c r="F391" s="25">
        <f t="shared" si="34"/>
        <v>93617.102116343245</v>
      </c>
    </row>
    <row r="392" spans="1:6">
      <c r="A392" s="24">
        <v>391</v>
      </c>
      <c r="B392" s="27">
        <f t="shared" si="30"/>
        <v>2837722.2672464787</v>
      </c>
      <c r="C392" s="26">
        <f t="shared" si="31"/>
        <v>8.0000000000000002E-3</v>
      </c>
      <c r="D392" s="28">
        <f t="shared" si="32"/>
        <v>95571.328362585133</v>
      </c>
      <c r="E392" s="25">
        <f t="shared" si="33"/>
        <v>1891.8148448309857</v>
      </c>
      <c r="F392" s="25">
        <f t="shared" si="34"/>
        <v>93679.513517754152</v>
      </c>
    </row>
    <row r="393" spans="1:6">
      <c r="A393" s="24">
        <v>392</v>
      </c>
      <c r="B393" s="27">
        <f t="shared" si="30"/>
        <v>2744042.7537287246</v>
      </c>
      <c r="C393" s="26">
        <f t="shared" si="31"/>
        <v>8.0000000000000002E-3</v>
      </c>
      <c r="D393" s="28">
        <f t="shared" si="32"/>
        <v>95571.328362585133</v>
      </c>
      <c r="E393" s="25">
        <f t="shared" si="33"/>
        <v>1829.3618358191497</v>
      </c>
      <c r="F393" s="25">
        <f t="shared" si="34"/>
        <v>93741.966526765988</v>
      </c>
    </row>
    <row r="394" spans="1:6">
      <c r="A394" s="24">
        <v>393</v>
      </c>
      <c r="B394" s="27">
        <f t="shared" si="30"/>
        <v>2650300.7872019587</v>
      </c>
      <c r="C394" s="26">
        <f t="shared" si="31"/>
        <v>8.0000000000000002E-3</v>
      </c>
      <c r="D394" s="28">
        <f t="shared" si="32"/>
        <v>95571.328362585133</v>
      </c>
      <c r="E394" s="25">
        <f t="shared" si="33"/>
        <v>1766.8671914679726</v>
      </c>
      <c r="F394" s="25">
        <f t="shared" si="34"/>
        <v>93804.46117111716</v>
      </c>
    </row>
    <row r="395" spans="1:6">
      <c r="A395" s="24">
        <v>394</v>
      </c>
      <c r="B395" s="27">
        <f t="shared" si="30"/>
        <v>2556496.3260308416</v>
      </c>
      <c r="C395" s="26">
        <f t="shared" si="31"/>
        <v>8.0000000000000002E-3</v>
      </c>
      <c r="D395" s="28">
        <f t="shared" si="32"/>
        <v>95571.328362585133</v>
      </c>
      <c r="E395" s="25">
        <f t="shared" si="33"/>
        <v>1704.3308840205611</v>
      </c>
      <c r="F395" s="25">
        <f t="shared" si="34"/>
        <v>93866.997478564575</v>
      </c>
    </row>
    <row r="396" spans="1:6">
      <c r="A396" s="24">
        <v>395</v>
      </c>
      <c r="B396" s="27">
        <f t="shared" si="30"/>
        <v>2462629.3285522768</v>
      </c>
      <c r="C396" s="26">
        <f t="shared" si="31"/>
        <v>8.0000000000000002E-3</v>
      </c>
      <c r="D396" s="28">
        <f t="shared" si="32"/>
        <v>95571.328362585133</v>
      </c>
      <c r="E396" s="25">
        <f t="shared" si="33"/>
        <v>1641.7528857015179</v>
      </c>
      <c r="F396" s="25">
        <f t="shared" si="34"/>
        <v>93929.57547688362</v>
      </c>
    </row>
    <row r="397" spans="1:6">
      <c r="A397" s="24">
        <v>396</v>
      </c>
      <c r="B397" s="27">
        <f t="shared" si="30"/>
        <v>2368699.7530753934</v>
      </c>
      <c r="C397" s="26">
        <f t="shared" si="31"/>
        <v>8.0000000000000002E-3</v>
      </c>
      <c r="D397" s="28">
        <f t="shared" si="32"/>
        <v>95571.328362585133</v>
      </c>
      <c r="E397" s="25">
        <f t="shared" si="33"/>
        <v>1579.1331687169288</v>
      </c>
      <c r="F397" s="25">
        <f t="shared" si="34"/>
        <v>93992.195193868203</v>
      </c>
    </row>
    <row r="398" spans="1:6">
      <c r="A398" s="24">
        <v>397</v>
      </c>
      <c r="B398" s="27">
        <f t="shared" si="30"/>
        <v>2274707.5578815253</v>
      </c>
      <c r="C398" s="26">
        <f t="shared" si="31"/>
        <v>8.0000000000000002E-3</v>
      </c>
      <c r="D398" s="28">
        <f t="shared" si="32"/>
        <v>95571.328362585133</v>
      </c>
      <c r="E398" s="25">
        <f t="shared" si="33"/>
        <v>1516.4717052543501</v>
      </c>
      <c r="F398" s="25">
        <f t="shared" si="34"/>
        <v>94054.856657330776</v>
      </c>
    </row>
    <row r="399" spans="1:6">
      <c r="A399" s="24">
        <v>398</v>
      </c>
      <c r="B399" s="27">
        <f t="shared" si="30"/>
        <v>2180652.7012241944</v>
      </c>
      <c r="C399" s="26">
        <f t="shared" si="31"/>
        <v>8.0000000000000002E-3</v>
      </c>
      <c r="D399" s="28">
        <f t="shared" si="32"/>
        <v>95571.328362585133</v>
      </c>
      <c r="E399" s="25">
        <f t="shared" si="33"/>
        <v>1453.7684674827963</v>
      </c>
      <c r="F399" s="25">
        <f t="shared" si="34"/>
        <v>94117.559895102342</v>
      </c>
    </row>
    <row r="400" spans="1:6">
      <c r="A400" s="24">
        <v>399</v>
      </c>
      <c r="B400" s="27">
        <f t="shared" si="30"/>
        <v>2086535.141329092</v>
      </c>
      <c r="C400" s="26">
        <f t="shared" si="31"/>
        <v>8.0000000000000002E-3</v>
      </c>
      <c r="D400" s="28">
        <f t="shared" si="32"/>
        <v>95571.328362585133</v>
      </c>
      <c r="E400" s="25">
        <f t="shared" si="33"/>
        <v>1391.023427552728</v>
      </c>
      <c r="F400" s="25">
        <f t="shared" si="34"/>
        <v>94180.3049350324</v>
      </c>
    </row>
    <row r="401" spans="1:6">
      <c r="A401" s="24">
        <v>400</v>
      </c>
      <c r="B401" s="27">
        <f t="shared" si="30"/>
        <v>1992354.8363940595</v>
      </c>
      <c r="C401" s="26">
        <f t="shared" si="31"/>
        <v>8.0000000000000002E-3</v>
      </c>
      <c r="D401" s="28">
        <f t="shared" si="32"/>
        <v>95571.328362585133</v>
      </c>
      <c r="E401" s="25">
        <f t="shared" si="33"/>
        <v>1328.2365575960396</v>
      </c>
      <c r="F401" s="25">
        <f t="shared" si="34"/>
        <v>94243.09180498909</v>
      </c>
    </row>
    <row r="402" spans="1:6">
      <c r="A402" s="24">
        <v>401</v>
      </c>
      <c r="B402" s="27">
        <f t="shared" si="30"/>
        <v>1898111.7445890703</v>
      </c>
      <c r="C402" s="26">
        <f t="shared" si="31"/>
        <v>8.0000000000000002E-3</v>
      </c>
      <c r="D402" s="28">
        <f t="shared" si="32"/>
        <v>95571.328362585133</v>
      </c>
      <c r="E402" s="25">
        <f t="shared" si="33"/>
        <v>1265.4078297260469</v>
      </c>
      <c r="F402" s="25">
        <f t="shared" si="34"/>
        <v>94305.920532859091</v>
      </c>
    </row>
    <row r="403" spans="1:6">
      <c r="A403" s="24">
        <v>402</v>
      </c>
      <c r="B403" s="27">
        <f t="shared" si="30"/>
        <v>1803805.8240562112</v>
      </c>
      <c r="C403" s="26">
        <f t="shared" si="31"/>
        <v>8.0000000000000002E-3</v>
      </c>
      <c r="D403" s="28">
        <f t="shared" si="32"/>
        <v>95571.328362585133</v>
      </c>
      <c r="E403" s="25">
        <f t="shared" si="33"/>
        <v>1202.5372160374741</v>
      </c>
      <c r="F403" s="25">
        <f t="shared" si="34"/>
        <v>94368.791146547665</v>
      </c>
    </row>
    <row r="404" spans="1:6">
      <c r="A404" s="24">
        <v>403</v>
      </c>
      <c r="B404" s="27">
        <f t="shared" si="30"/>
        <v>1709437.0329096634</v>
      </c>
      <c r="C404" s="26">
        <f t="shared" si="31"/>
        <v>8.0000000000000002E-3</v>
      </c>
      <c r="D404" s="28">
        <f t="shared" si="32"/>
        <v>95571.328362585133</v>
      </c>
      <c r="E404" s="25">
        <f t="shared" si="33"/>
        <v>1139.6246886064423</v>
      </c>
      <c r="F404" s="25">
        <f t="shared" si="34"/>
        <v>94431.703673978685</v>
      </c>
    </row>
    <row r="405" spans="1:6">
      <c r="A405" s="24">
        <v>404</v>
      </c>
      <c r="B405" s="27">
        <f t="shared" si="30"/>
        <v>1615005.3292356846</v>
      </c>
      <c r="C405" s="26">
        <f t="shared" si="31"/>
        <v>8.0000000000000002E-3</v>
      </c>
      <c r="D405" s="28">
        <f t="shared" si="32"/>
        <v>95571.328362585133</v>
      </c>
      <c r="E405" s="25">
        <f t="shared" si="33"/>
        <v>1076.6702194904565</v>
      </c>
      <c r="F405" s="25">
        <f t="shared" si="34"/>
        <v>94494.658143094683</v>
      </c>
    </row>
    <row r="406" spans="1:6">
      <c r="A406" s="24">
        <v>405</v>
      </c>
      <c r="B406" s="27">
        <f t="shared" si="30"/>
        <v>1520510.6710925899</v>
      </c>
      <c r="C406" s="26">
        <f t="shared" si="31"/>
        <v>8.0000000000000002E-3</v>
      </c>
      <c r="D406" s="28">
        <f t="shared" si="32"/>
        <v>95571.328362585133</v>
      </c>
      <c r="E406" s="25">
        <f t="shared" si="33"/>
        <v>1013.6737807283934</v>
      </c>
      <c r="F406" s="25">
        <f t="shared" si="34"/>
        <v>94557.654581856739</v>
      </c>
    </row>
    <row r="407" spans="1:6">
      <c r="A407" s="24">
        <v>406</v>
      </c>
      <c r="B407" s="27">
        <f t="shared" si="30"/>
        <v>1425953.0165107332</v>
      </c>
      <c r="C407" s="26">
        <f t="shared" si="31"/>
        <v>8.0000000000000002E-3</v>
      </c>
      <c r="D407" s="28">
        <f t="shared" si="32"/>
        <v>95571.328362585133</v>
      </c>
      <c r="E407" s="25">
        <f t="shared" si="33"/>
        <v>950.63534434048881</v>
      </c>
      <c r="F407" s="25">
        <f t="shared" si="34"/>
        <v>94620.693018244638</v>
      </c>
    </row>
    <row r="408" spans="1:6">
      <c r="A408" s="24">
        <v>407</v>
      </c>
      <c r="B408" s="27">
        <f t="shared" si="30"/>
        <v>1331332.3234924886</v>
      </c>
      <c r="C408" s="26">
        <f t="shared" si="31"/>
        <v>8.0000000000000002E-3</v>
      </c>
      <c r="D408" s="28">
        <f t="shared" si="32"/>
        <v>95571.328362585133</v>
      </c>
      <c r="E408" s="25">
        <f t="shared" si="33"/>
        <v>887.55488232832568</v>
      </c>
      <c r="F408" s="25">
        <f t="shared" si="34"/>
        <v>94683.773480256801</v>
      </c>
    </row>
    <row r="409" spans="1:6">
      <c r="A409" s="24">
        <v>408</v>
      </c>
      <c r="B409" s="27">
        <f t="shared" si="30"/>
        <v>1236648.5500122318</v>
      </c>
      <c r="C409" s="26">
        <f t="shared" si="31"/>
        <v>8.0000000000000002E-3</v>
      </c>
      <c r="D409" s="28">
        <f t="shared" si="32"/>
        <v>95571.328362585133</v>
      </c>
      <c r="E409" s="25">
        <f t="shared" si="33"/>
        <v>824.43236667482131</v>
      </c>
      <c r="F409" s="25">
        <f t="shared" si="34"/>
        <v>94746.895995910309</v>
      </c>
    </row>
    <row r="410" spans="1:6">
      <c r="A410" s="24">
        <v>409</v>
      </c>
      <c r="B410" s="27">
        <f t="shared" si="30"/>
        <v>1141901.6540163215</v>
      </c>
      <c r="C410" s="26">
        <f t="shared" si="31"/>
        <v>8.0000000000000002E-3</v>
      </c>
      <c r="D410" s="28">
        <f t="shared" si="32"/>
        <v>95571.328362585133</v>
      </c>
      <c r="E410" s="25">
        <f t="shared" si="33"/>
        <v>761.26776934421434</v>
      </c>
      <c r="F410" s="25">
        <f t="shared" si="34"/>
        <v>94810.060593240923</v>
      </c>
    </row>
    <row r="411" spans="1:6">
      <c r="A411" s="24">
        <v>410</v>
      </c>
      <c r="B411" s="27">
        <f t="shared" si="30"/>
        <v>1047091.5934230806</v>
      </c>
      <c r="C411" s="26">
        <f t="shared" si="31"/>
        <v>8.0000000000000002E-3</v>
      </c>
      <c r="D411" s="28">
        <f t="shared" si="32"/>
        <v>95571.328362585133</v>
      </c>
      <c r="E411" s="25">
        <f t="shared" si="33"/>
        <v>698.06106228205374</v>
      </c>
      <c r="F411" s="25">
        <f t="shared" si="34"/>
        <v>94873.26730030308</v>
      </c>
    </row>
    <row r="412" spans="1:6">
      <c r="A412" s="24">
        <v>411</v>
      </c>
      <c r="B412" s="27">
        <f t="shared" si="30"/>
        <v>952218.32612277754</v>
      </c>
      <c r="C412" s="26">
        <f t="shared" si="31"/>
        <v>8.0000000000000002E-3</v>
      </c>
      <c r="D412" s="28">
        <f t="shared" si="32"/>
        <v>95571.328362585133</v>
      </c>
      <c r="E412" s="25">
        <f t="shared" si="33"/>
        <v>634.81221741518505</v>
      </c>
      <c r="F412" s="25">
        <f t="shared" si="34"/>
        <v>94936.516145169953</v>
      </c>
    </row>
    <row r="413" spans="1:6">
      <c r="A413" s="24">
        <v>412</v>
      </c>
      <c r="B413" s="27">
        <f t="shared" si="30"/>
        <v>857281.80997760757</v>
      </c>
      <c r="C413" s="26">
        <f t="shared" si="31"/>
        <v>8.0000000000000002E-3</v>
      </c>
      <c r="D413" s="28">
        <f t="shared" si="32"/>
        <v>95571.328362585133</v>
      </c>
      <c r="E413" s="25">
        <f t="shared" si="33"/>
        <v>571.52120665173845</v>
      </c>
      <c r="F413" s="25">
        <f t="shared" si="34"/>
        <v>94999.807155933391</v>
      </c>
    </row>
    <row r="414" spans="1:6">
      <c r="A414" s="24">
        <v>413</v>
      </c>
      <c r="B414" s="27">
        <f t="shared" si="30"/>
        <v>762282.00282167422</v>
      </c>
      <c r="C414" s="26">
        <f t="shared" si="31"/>
        <v>8.0000000000000002E-3</v>
      </c>
      <c r="D414" s="28">
        <f t="shared" si="32"/>
        <v>95571.328362585133</v>
      </c>
      <c r="E414" s="25">
        <f t="shared" si="33"/>
        <v>508.18800188111618</v>
      </c>
      <c r="F414" s="25">
        <f t="shared" si="34"/>
        <v>95063.140360704012</v>
      </c>
    </row>
    <row r="415" spans="1:6">
      <c r="A415" s="24">
        <v>414</v>
      </c>
      <c r="B415" s="27">
        <f t="shared" si="30"/>
        <v>667218.86246097018</v>
      </c>
      <c r="C415" s="26">
        <f t="shared" si="31"/>
        <v>8.0000000000000002E-3</v>
      </c>
      <c r="D415" s="28">
        <f t="shared" si="32"/>
        <v>95571.328362585133</v>
      </c>
      <c r="E415" s="25">
        <f t="shared" si="33"/>
        <v>444.81257497398013</v>
      </c>
      <c r="F415" s="25">
        <f t="shared" si="34"/>
        <v>95126.515787611148</v>
      </c>
    </row>
    <row r="416" spans="1:6">
      <c r="A416" s="24">
        <v>415</v>
      </c>
      <c r="B416" s="27">
        <f t="shared" si="30"/>
        <v>572092.34667335905</v>
      </c>
      <c r="C416" s="26">
        <f t="shared" si="31"/>
        <v>8.0000000000000002E-3</v>
      </c>
      <c r="D416" s="28">
        <f t="shared" si="32"/>
        <v>95571.328362585133</v>
      </c>
      <c r="E416" s="25">
        <f t="shared" si="33"/>
        <v>381.39489778223941</v>
      </c>
      <c r="F416" s="25">
        <f t="shared" si="34"/>
        <v>95189.933464802889</v>
      </c>
    </row>
    <row r="417" spans="1:6">
      <c r="A417" s="24">
        <v>416</v>
      </c>
      <c r="B417" s="27">
        <f t="shared" si="30"/>
        <v>476902.41320855613</v>
      </c>
      <c r="C417" s="26">
        <f t="shared" si="31"/>
        <v>8.0000000000000002E-3</v>
      </c>
      <c r="D417" s="28">
        <f t="shared" si="32"/>
        <v>95571.328362585133</v>
      </c>
      <c r="E417" s="25">
        <f t="shared" si="33"/>
        <v>317.93494213903745</v>
      </c>
      <c r="F417" s="25">
        <f t="shared" si="34"/>
        <v>95253.393420446097</v>
      </c>
    </row>
    <row r="418" spans="1:6">
      <c r="A418" s="24">
        <v>417</v>
      </c>
      <c r="B418" s="27">
        <f t="shared" si="30"/>
        <v>381649.01978811005</v>
      </c>
      <c r="C418" s="26">
        <f t="shared" si="31"/>
        <v>8.0000000000000002E-3</v>
      </c>
      <c r="D418" s="28">
        <f t="shared" si="32"/>
        <v>95571.328362585133</v>
      </c>
      <c r="E418" s="25">
        <f t="shared" si="33"/>
        <v>254.43267985874004</v>
      </c>
      <c r="F418" s="25">
        <f t="shared" si="34"/>
        <v>95316.89568272639</v>
      </c>
    </row>
    <row r="419" spans="1:6">
      <c r="A419" s="24">
        <v>418</v>
      </c>
      <c r="B419" s="27">
        <f t="shared" si="30"/>
        <v>286332.12410538364</v>
      </c>
      <c r="C419" s="26">
        <f t="shared" si="31"/>
        <v>8.0000000000000002E-3</v>
      </c>
      <c r="D419" s="28">
        <f t="shared" si="32"/>
        <v>95571.328362585133</v>
      </c>
      <c r="E419" s="25">
        <f t="shared" si="33"/>
        <v>190.88808273692243</v>
      </c>
      <c r="F419" s="25">
        <f t="shared" si="34"/>
        <v>95380.440279848204</v>
      </c>
    </row>
    <row r="420" spans="1:6">
      <c r="A420" s="24">
        <v>419</v>
      </c>
      <c r="B420" s="27">
        <f t="shared" si="30"/>
        <v>190951.68382553544</v>
      </c>
      <c r="C420" s="26">
        <f t="shared" si="31"/>
        <v>8.0000000000000002E-3</v>
      </c>
      <c r="D420" s="28">
        <f t="shared" si="32"/>
        <v>95571.328362585133</v>
      </c>
      <c r="E420" s="25">
        <f t="shared" si="33"/>
        <v>127.30112255035696</v>
      </c>
      <c r="F420" s="25">
        <f t="shared" si="34"/>
        <v>95444.027240034775</v>
      </c>
    </row>
    <row r="421" spans="1:6">
      <c r="A421" s="24">
        <v>420</v>
      </c>
      <c r="B421" s="27">
        <f t="shared" si="30"/>
        <v>95507.656585500663</v>
      </c>
      <c r="C421" s="26">
        <f t="shared" si="31"/>
        <v>8.0000000000000002E-3</v>
      </c>
      <c r="D421" s="28">
        <f t="shared" si="32"/>
        <v>95571.328362585133</v>
      </c>
      <c r="E421" s="25">
        <f t="shared" si="33"/>
        <v>63.671771057000448</v>
      </c>
      <c r="F421" s="25">
        <f t="shared" si="34"/>
        <v>95507.656591528139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比較表</vt:lpstr>
      <vt:lpstr>住宅ローン償還表</vt:lpstr>
    </vt:vector>
  </TitlesOfParts>
  <Company>TOTO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賃貸・持家比較</dc:title>
  <dc:creator>たこぱぱ</dc:creator>
  <cp:lastModifiedBy>Taichi Sonemoto</cp:lastModifiedBy>
  <dcterms:created xsi:type="dcterms:W3CDTF">2020-02-21T10:01:30Z</dcterms:created>
  <dcterms:modified xsi:type="dcterms:W3CDTF">2020-02-22T05:58:19Z</dcterms:modified>
</cp:coreProperties>
</file>